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0496" windowHeight="8952"/>
  </bookViews>
  <sheets>
    <sheet name="7-11 лет " sheetId="4" r:id="rId1"/>
    <sheet name="12 лет и старше " sheetId="5" r:id="rId2"/>
  </sheets>
  <calcPr calcId="152511"/>
</workbook>
</file>

<file path=xl/calcChain.xml><?xml version="1.0" encoding="utf-8"?>
<calcChain xmlns="http://schemas.openxmlformats.org/spreadsheetml/2006/main">
  <c r="G207" i="5" l="1"/>
  <c r="G211" i="5"/>
  <c r="G215" i="5"/>
  <c r="G219" i="5"/>
  <c r="G215" i="4"/>
  <c r="G2" i="5" l="1"/>
  <c r="G5" i="5"/>
  <c r="G3" i="5"/>
  <c r="G157" i="4" l="1"/>
  <c r="G193" i="4" l="1"/>
  <c r="D175" i="5"/>
  <c r="E175" i="5"/>
  <c r="F175" i="5"/>
  <c r="G175" i="5"/>
  <c r="C175" i="5"/>
  <c r="D140" i="5"/>
  <c r="E140" i="5"/>
  <c r="F140" i="5"/>
  <c r="G140" i="5"/>
  <c r="C140" i="5"/>
  <c r="D140" i="4"/>
  <c r="D144" i="4" s="1"/>
  <c r="E140" i="4"/>
  <c r="F140" i="4"/>
  <c r="F144" i="4" s="1"/>
  <c r="G140" i="4"/>
  <c r="C140" i="4"/>
  <c r="C144" i="4" s="1"/>
  <c r="C185" i="4"/>
  <c r="D166" i="4"/>
  <c r="E166" i="4"/>
  <c r="F166" i="4"/>
  <c r="G166" i="4"/>
  <c r="C166" i="4"/>
  <c r="D166" i="5"/>
  <c r="D185" i="5"/>
  <c r="D123" i="5"/>
  <c r="D115" i="5"/>
  <c r="E166" i="5"/>
  <c r="E185" i="5"/>
  <c r="E123" i="5"/>
  <c r="E115" i="5"/>
  <c r="F166" i="5"/>
  <c r="F185" i="5"/>
  <c r="F123" i="5"/>
  <c r="F115" i="5"/>
  <c r="G166" i="5"/>
  <c r="G185" i="5"/>
  <c r="G123" i="5"/>
  <c r="G115" i="5"/>
  <c r="C166" i="5"/>
  <c r="C185" i="5"/>
  <c r="C123" i="5"/>
  <c r="C115" i="5"/>
  <c r="D193" i="5"/>
  <c r="E193" i="5"/>
  <c r="F193" i="5"/>
  <c r="G193" i="5"/>
  <c r="C193" i="5"/>
  <c r="D178" i="5"/>
  <c r="E178" i="5"/>
  <c r="E179" i="5" s="1"/>
  <c r="F178" i="5"/>
  <c r="G178" i="5"/>
  <c r="G179" i="5" s="1"/>
  <c r="C178" i="5"/>
  <c r="C179" i="5" s="1"/>
  <c r="D160" i="5"/>
  <c r="E160" i="5"/>
  <c r="F160" i="5"/>
  <c r="G160" i="5"/>
  <c r="C160" i="5"/>
  <c r="C157" i="5"/>
  <c r="D150" i="5"/>
  <c r="E150" i="5"/>
  <c r="F150" i="5"/>
  <c r="G150" i="5"/>
  <c r="C150" i="5"/>
  <c r="D132" i="5"/>
  <c r="E132" i="5"/>
  <c r="F132" i="5"/>
  <c r="G132" i="5"/>
  <c r="C132" i="5"/>
  <c r="D108" i="5"/>
  <c r="E108" i="5"/>
  <c r="F108" i="5"/>
  <c r="G108" i="5"/>
  <c r="C108" i="5"/>
  <c r="D105" i="5"/>
  <c r="E105" i="5"/>
  <c r="F105" i="5"/>
  <c r="G105" i="5"/>
  <c r="C105" i="5"/>
  <c r="D98" i="5"/>
  <c r="E98" i="5"/>
  <c r="F98" i="5"/>
  <c r="G98" i="5"/>
  <c r="C98" i="5"/>
  <c r="D92" i="5"/>
  <c r="E92" i="5"/>
  <c r="F92" i="5"/>
  <c r="G92" i="5"/>
  <c r="C92" i="5"/>
  <c r="C93" i="5" s="1"/>
  <c r="D89" i="5"/>
  <c r="D93" i="5" s="1"/>
  <c r="E89" i="5"/>
  <c r="F89" i="5"/>
  <c r="G89" i="5"/>
  <c r="C89" i="5"/>
  <c r="D82" i="5"/>
  <c r="E82" i="5"/>
  <c r="F82" i="5"/>
  <c r="F93" i="5" s="1"/>
  <c r="G82" i="5"/>
  <c r="C82" i="5"/>
  <c r="D71" i="5"/>
  <c r="E71" i="5"/>
  <c r="F71" i="5"/>
  <c r="G71" i="5"/>
  <c r="C71" i="5"/>
  <c r="C210" i="5" s="1"/>
  <c r="D63" i="5"/>
  <c r="E63" i="5"/>
  <c r="F63" i="5"/>
  <c r="G63" i="5"/>
  <c r="C63" i="5"/>
  <c r="D46" i="5"/>
  <c r="E46" i="5"/>
  <c r="D57" i="5"/>
  <c r="D58" i="5" s="1"/>
  <c r="E57" i="5"/>
  <c r="F57" i="5"/>
  <c r="G57" i="5"/>
  <c r="C57" i="5"/>
  <c r="D54" i="5"/>
  <c r="E54" i="5"/>
  <c r="E58" i="5" s="1"/>
  <c r="F54" i="5"/>
  <c r="G54" i="5"/>
  <c r="G58" i="5" s="1"/>
  <c r="C54" i="5"/>
  <c r="F46" i="5"/>
  <c r="G46" i="5"/>
  <c r="C46" i="5"/>
  <c r="D37" i="5"/>
  <c r="E37" i="5"/>
  <c r="F37" i="5"/>
  <c r="G37" i="5"/>
  <c r="C37" i="5"/>
  <c r="D178" i="4"/>
  <c r="E178" i="4"/>
  <c r="F178" i="4"/>
  <c r="G178" i="4"/>
  <c r="C178" i="4"/>
  <c r="D175" i="4"/>
  <c r="E175" i="4"/>
  <c r="F175" i="4"/>
  <c r="G175" i="4"/>
  <c r="C175" i="4"/>
  <c r="D157" i="4"/>
  <c r="E157" i="4"/>
  <c r="F157" i="4"/>
  <c r="F161" i="4" s="1"/>
  <c r="G161" i="4"/>
  <c r="C157" i="4"/>
  <c r="D150" i="4"/>
  <c r="E150" i="4"/>
  <c r="F150" i="4"/>
  <c r="G150" i="4"/>
  <c r="C150" i="4"/>
  <c r="D123" i="4"/>
  <c r="E123" i="4"/>
  <c r="E127" i="4"/>
  <c r="F123" i="4"/>
  <c r="F127" i="4"/>
  <c r="G123" i="4"/>
  <c r="G127" i="4"/>
  <c r="G144" i="4"/>
  <c r="C123" i="4"/>
  <c r="C127" i="4"/>
  <c r="D143" i="4"/>
  <c r="E143" i="4"/>
  <c r="F143" i="4"/>
  <c r="G143" i="4"/>
  <c r="C143" i="4"/>
  <c r="D132" i="4"/>
  <c r="E132" i="4"/>
  <c r="E144" i="4"/>
  <c r="F132" i="4"/>
  <c r="G132" i="4"/>
  <c r="C132" i="4"/>
  <c r="D115" i="4"/>
  <c r="E115" i="4"/>
  <c r="F115" i="4"/>
  <c r="G115" i="4"/>
  <c r="C115" i="4"/>
  <c r="D108" i="4"/>
  <c r="E108" i="4"/>
  <c r="F108" i="4"/>
  <c r="G108" i="4"/>
  <c r="C108" i="4"/>
  <c r="D105" i="4"/>
  <c r="D109" i="4" s="1"/>
  <c r="E105" i="4"/>
  <c r="E109" i="4" s="1"/>
  <c r="F105" i="4"/>
  <c r="F109" i="4" s="1"/>
  <c r="G105" i="4"/>
  <c r="G109" i="4" s="1"/>
  <c r="C105" i="4"/>
  <c r="C109" i="4" s="1"/>
  <c r="D98" i="4"/>
  <c r="E98" i="4"/>
  <c r="F98" i="4"/>
  <c r="G98" i="4"/>
  <c r="C98" i="4"/>
  <c r="D89" i="4"/>
  <c r="E89" i="4"/>
  <c r="F89" i="4"/>
  <c r="G89" i="4"/>
  <c r="C89" i="4"/>
  <c r="D82" i="4"/>
  <c r="D93" i="4"/>
  <c r="E82" i="4"/>
  <c r="E93" i="4"/>
  <c r="F82" i="4"/>
  <c r="F93" i="4"/>
  <c r="G82" i="4"/>
  <c r="G93" i="4"/>
  <c r="C82" i="4"/>
  <c r="C93" i="4"/>
  <c r="D54" i="4"/>
  <c r="E54" i="4"/>
  <c r="F54" i="4"/>
  <c r="G54" i="4"/>
  <c r="C54" i="4"/>
  <c r="D46" i="4"/>
  <c r="D58" i="4" s="1"/>
  <c r="E46" i="4"/>
  <c r="E206" i="4" s="1"/>
  <c r="E207" i="4" s="1"/>
  <c r="F46" i="4"/>
  <c r="F58" i="4" s="1"/>
  <c r="G46" i="4"/>
  <c r="G206" i="4" s="1"/>
  <c r="G207" i="4" s="1"/>
  <c r="C46" i="4"/>
  <c r="C58" i="4" s="1"/>
  <c r="C37" i="4"/>
  <c r="C217" i="5"/>
  <c r="D161" i="4"/>
  <c r="D185" i="4"/>
  <c r="D197" i="4"/>
  <c r="E161" i="4"/>
  <c r="E185" i="4"/>
  <c r="F185" i="4"/>
  <c r="F197" i="4"/>
  <c r="G185" i="4"/>
  <c r="C161" i="4"/>
  <c r="D214" i="4"/>
  <c r="E214" i="4"/>
  <c r="F214" i="4"/>
  <c r="G214" i="4"/>
  <c r="C214" i="4"/>
  <c r="F215" i="4"/>
  <c r="E215" i="4"/>
  <c r="D215" i="4"/>
  <c r="D196" i="5"/>
  <c r="E196" i="5"/>
  <c r="E197" i="5" s="1"/>
  <c r="F196" i="5"/>
  <c r="G196" i="5"/>
  <c r="G197" i="5" s="1"/>
  <c r="C196" i="5"/>
  <c r="D143" i="5"/>
  <c r="E143" i="5"/>
  <c r="F143" i="5"/>
  <c r="G143" i="5"/>
  <c r="G144" i="5" s="1"/>
  <c r="C143" i="5"/>
  <c r="C144" i="5" s="1"/>
  <c r="D74" i="5"/>
  <c r="D75" i="5" s="1"/>
  <c r="E74" i="5"/>
  <c r="E75" i="5" s="1"/>
  <c r="F74" i="5"/>
  <c r="F75" i="5" s="1"/>
  <c r="G74" i="5"/>
  <c r="G75" i="5" s="1"/>
  <c r="C74" i="5"/>
  <c r="D28" i="5"/>
  <c r="E28" i="5"/>
  <c r="F28" i="5"/>
  <c r="G28" i="5"/>
  <c r="G206" i="5" s="1"/>
  <c r="C28" i="5"/>
  <c r="D28" i="4"/>
  <c r="E28" i="4"/>
  <c r="F28" i="4"/>
  <c r="G28" i="4"/>
  <c r="C193" i="4"/>
  <c r="C197" i="4"/>
  <c r="C71" i="4"/>
  <c r="D63" i="4"/>
  <c r="D75" i="4"/>
  <c r="E63" i="4"/>
  <c r="F63" i="4"/>
  <c r="F75" i="4"/>
  <c r="G63" i="4"/>
  <c r="G75" i="4"/>
  <c r="C63" i="4"/>
  <c r="C75" i="4"/>
  <c r="C28" i="4"/>
  <c r="D157" i="5"/>
  <c r="D161" i="5" s="1"/>
  <c r="E157" i="5"/>
  <c r="F157" i="5"/>
  <c r="G157" i="5"/>
  <c r="G161" i="5" s="1"/>
  <c r="D40" i="5"/>
  <c r="D41" i="5" s="1"/>
  <c r="D126" i="5"/>
  <c r="D127" i="5" s="1"/>
  <c r="E40" i="5"/>
  <c r="E41" i="5" s="1"/>
  <c r="E126" i="5"/>
  <c r="E127" i="5" s="1"/>
  <c r="F40" i="5"/>
  <c r="F126" i="5"/>
  <c r="F127" i="5" s="1"/>
  <c r="G40" i="5"/>
  <c r="G126" i="5"/>
  <c r="G127" i="5" s="1"/>
  <c r="C126" i="5"/>
  <c r="C127" i="5" s="1"/>
  <c r="C40" i="5"/>
  <c r="C41" i="5" s="1"/>
  <c r="C196" i="4"/>
  <c r="C160" i="4"/>
  <c r="C40" i="4"/>
  <c r="C57" i="4"/>
  <c r="C126" i="4"/>
  <c r="C74" i="4"/>
  <c r="C92" i="4"/>
  <c r="D193" i="4"/>
  <c r="D196" i="4"/>
  <c r="D160" i="4"/>
  <c r="E193" i="4"/>
  <c r="E197" i="4"/>
  <c r="E196" i="4"/>
  <c r="E160" i="4"/>
  <c r="F193" i="4"/>
  <c r="F196" i="4"/>
  <c r="F160" i="4"/>
  <c r="G197" i="4"/>
  <c r="G196" i="4"/>
  <c r="G160" i="4"/>
  <c r="D126" i="4"/>
  <c r="E126" i="4"/>
  <c r="F126" i="4"/>
  <c r="G126" i="4"/>
  <c r="D71" i="4"/>
  <c r="D74" i="4"/>
  <c r="E71" i="4"/>
  <c r="E74" i="4"/>
  <c r="F71" i="4"/>
  <c r="F74" i="4"/>
  <c r="F92" i="4"/>
  <c r="G71" i="4"/>
  <c r="G74" i="4"/>
  <c r="G92" i="4"/>
  <c r="D92" i="4"/>
  <c r="E92" i="4"/>
  <c r="D37" i="4"/>
  <c r="D40" i="4"/>
  <c r="D57" i="4"/>
  <c r="E37" i="4"/>
  <c r="E40" i="4"/>
  <c r="E57" i="4"/>
  <c r="F37" i="4"/>
  <c r="F41" i="4"/>
  <c r="F40" i="4"/>
  <c r="F57" i="4"/>
  <c r="G37" i="4"/>
  <c r="G40" i="4"/>
  <c r="G57" i="4"/>
  <c r="C179" i="4"/>
  <c r="G179" i="4"/>
  <c r="F179" i="4"/>
  <c r="E179" i="4"/>
  <c r="E41" i="4"/>
  <c r="G41" i="4"/>
  <c r="C41" i="4"/>
  <c r="D41" i="4"/>
  <c r="D127" i="4"/>
  <c r="E75" i="4"/>
  <c r="D206" i="4"/>
  <c r="D207" i="4" s="1"/>
  <c r="C210" i="4" l="1"/>
  <c r="E210" i="4"/>
  <c r="E211" i="4" s="1"/>
  <c r="D210" i="4"/>
  <c r="D211" i="4" s="1"/>
  <c r="E58" i="4"/>
  <c r="C218" i="4"/>
  <c r="C198" i="4"/>
  <c r="C199" i="4" s="1"/>
  <c r="C206" i="4"/>
  <c r="E109" i="5"/>
  <c r="F41" i="5"/>
  <c r="C75" i="5"/>
  <c r="E144" i="5"/>
  <c r="D144" i="5"/>
  <c r="G210" i="5"/>
  <c r="C197" i="5"/>
  <c r="C198" i="5" s="1"/>
  <c r="C199" i="5" s="1"/>
  <c r="E93" i="5"/>
  <c r="G109" i="5"/>
  <c r="F197" i="5"/>
  <c r="C109" i="5"/>
  <c r="D214" i="5"/>
  <c r="D215" i="5" s="1"/>
  <c r="D197" i="5"/>
  <c r="F179" i="5"/>
  <c r="G93" i="5"/>
  <c r="G218" i="5" s="1"/>
  <c r="D206" i="5"/>
  <c r="D207" i="5" s="1"/>
  <c r="F109" i="5"/>
  <c r="C161" i="5"/>
  <c r="C58" i="5"/>
  <c r="D179" i="5"/>
  <c r="D109" i="5"/>
  <c r="C206" i="5"/>
  <c r="F206" i="5"/>
  <c r="F207" i="5" s="1"/>
  <c r="E214" i="5"/>
  <c r="E215" i="5" s="1"/>
  <c r="E206" i="5"/>
  <c r="E207" i="5" s="1"/>
  <c r="C214" i="5"/>
  <c r="G41" i="5"/>
  <c r="F161" i="5"/>
  <c r="G214" i="5"/>
  <c r="E210" i="5"/>
  <c r="E211" i="5" s="1"/>
  <c r="F214" i="5"/>
  <c r="F215" i="5" s="1"/>
  <c r="F58" i="5"/>
  <c r="F144" i="5"/>
  <c r="F206" i="4"/>
  <c r="F207" i="4" s="1"/>
  <c r="E161" i="5"/>
  <c r="D210" i="5"/>
  <c r="D211" i="5" s="1"/>
  <c r="D198" i="5"/>
  <c r="D199" i="5" s="1"/>
  <c r="D218" i="5"/>
  <c r="D219" i="5" s="1"/>
  <c r="F210" i="5"/>
  <c r="F211" i="5" s="1"/>
  <c r="F218" i="4"/>
  <c r="F219" i="4" s="1"/>
  <c r="G210" i="4"/>
  <c r="G211" i="4" s="1"/>
  <c r="F210" i="4"/>
  <c r="F211" i="4" s="1"/>
  <c r="F198" i="4"/>
  <c r="F199" i="4" s="1"/>
  <c r="E218" i="4"/>
  <c r="E219" i="4" s="1"/>
  <c r="D179" i="4"/>
  <c r="D218" i="4" s="1"/>
  <c r="D219" i="4" s="1"/>
  <c r="D198" i="4"/>
  <c r="D199" i="4" s="1"/>
  <c r="E198" i="4"/>
  <c r="E199" i="4" s="1"/>
  <c r="G58" i="4"/>
  <c r="G198" i="5" l="1"/>
  <c r="G199" i="5" s="1"/>
  <c r="C218" i="5"/>
  <c r="E218" i="5"/>
  <c r="E219" i="5" s="1"/>
  <c r="F218" i="5"/>
  <c r="F219" i="5" s="1"/>
  <c r="F198" i="5"/>
  <c r="F199" i="5" s="1"/>
  <c r="E198" i="5"/>
  <c r="E199" i="5" s="1"/>
  <c r="G218" i="4"/>
  <c r="G219" i="4" s="1"/>
  <c r="G198" i="4"/>
  <c r="G199" i="4" s="1"/>
</calcChain>
</file>

<file path=xl/sharedStrings.xml><?xml version="1.0" encoding="utf-8"?>
<sst xmlns="http://schemas.openxmlformats.org/spreadsheetml/2006/main" count="626" uniqueCount="210">
  <si>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</si>
  <si>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</si>
  <si>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</si>
  <si>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</si>
  <si>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</si>
  <si>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</si>
  <si>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</si>
  <si>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</si>
  <si>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</si>
  <si>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</si>
  <si>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</si>
  <si>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Неделя 1 День 1</t>
  </si>
  <si>
    <t>ЗАВТРАК</t>
  </si>
  <si>
    <t>Каша "Дружба"</t>
  </si>
  <si>
    <t>б/н</t>
  </si>
  <si>
    <t>Джем</t>
  </si>
  <si>
    <t>Батон нарезной</t>
  </si>
  <si>
    <t>143</t>
  </si>
  <si>
    <t>Чай с сахаром</t>
  </si>
  <si>
    <t>ИТОГО ЗА ЗАВТРАК</t>
  </si>
  <si>
    <t>ОБЕД</t>
  </si>
  <si>
    <t>Икра кабачковая (промышленного производства)</t>
  </si>
  <si>
    <t>Суп картофельный с бобовыми на курином бульоне</t>
  </si>
  <si>
    <t>Тефтели куриные</t>
  </si>
  <si>
    <t>Соус томатный</t>
  </si>
  <si>
    <t>291</t>
  </si>
  <si>
    <t>Макаронные изделия отварные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</si>
  <si>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</si>
  <si>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</si>
  <si>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</si>
  <si>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</si>
  <si>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</si>
  <si>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511.2</t>
  </si>
  <si>
    <t>Напиток из вишни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</si>
  <si>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</si>
  <si>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</si>
  <si>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</si>
  <si>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</si>
  <si>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250</t>
  </si>
  <si>
    <t>Каша манная вязкая</t>
  </si>
  <si>
    <t>Булочка с корицей</t>
  </si>
  <si>
    <t>144</t>
  </si>
  <si>
    <t>Чай с лимоном и сахаром</t>
  </si>
  <si>
    <t>Морковь отварная</t>
  </si>
  <si>
    <t>Свекольник</t>
  </si>
  <si>
    <t>Рыба  под маринадом</t>
  </si>
  <si>
    <t>Пюре картофельное</t>
  </si>
  <si>
    <t>511.4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</si>
  <si>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</si>
  <si>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</si>
  <si>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</si>
  <si>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День 3</t>
  </si>
  <si>
    <t>Запеканка из творога с ягодным соусом</t>
  </si>
  <si>
    <t>Фрукт свежий, сезонный</t>
  </si>
  <si>
    <t>Огурцы соленые</t>
  </si>
  <si>
    <t>155.3</t>
  </si>
  <si>
    <t>Каша из гороха с маслом</t>
  </si>
  <si>
    <t>РЦ 10.86.</t>
  </si>
  <si>
    <t>Напиток  витаминизированный</t>
  </si>
  <si>
    <t>Кисломолочный продукт</t>
  </si>
  <si>
    <t>564.1</t>
  </si>
  <si>
    <t>Булочка с кокосовой стружкой</t>
  </si>
  <si>
    <t>День 4</t>
  </si>
  <si>
    <t>Свекла отварная</t>
  </si>
  <si>
    <t>412.1</t>
  </si>
  <si>
    <t>Каша гречневая рассыпчатая</t>
  </si>
  <si>
    <t>494.1</t>
  </si>
  <si>
    <t>Чай с клубникой и сахаром</t>
  </si>
  <si>
    <t>Икра свекольная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</si>
  <si>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</si>
  <si>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</si>
  <si>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</si>
  <si>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Рогалик со сгущенкой</t>
  </si>
  <si>
    <t>День 5</t>
  </si>
  <si>
    <t>Макаронные изделия, запеченные с сыром</t>
  </si>
  <si>
    <t>Щи из свежей капусты с картофелем на мясном бульоне</t>
  </si>
  <si>
    <t>Напиток из шиповника</t>
  </si>
  <si>
    <t>543.4</t>
  </si>
  <si>
    <t>Пирожки печеные из сдобного теста с яблоком</t>
  </si>
  <si>
    <t>Неделя 2 День 6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</si>
  <si>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</si>
  <si>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</si>
  <si>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</si>
  <si>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</si>
  <si>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День 7</t>
  </si>
  <si>
    <t>414</t>
  </si>
  <si>
    <t>Рис отварной</t>
  </si>
  <si>
    <t>Пирог морковный</t>
  </si>
  <si>
    <t>День 8</t>
  </si>
  <si>
    <t>267</t>
  </si>
  <si>
    <t>Каша пшенная молочная жидкая</t>
  </si>
  <si>
    <t>Щи из свежей капусты с картофелем на курином бульоне</t>
  </si>
  <si>
    <t>Жаркое из птицы</t>
  </si>
  <si>
    <t>День 9</t>
  </si>
  <si>
    <t>Каша из хлопьев овсяных "Геркулес" жидкая</t>
  </si>
  <si>
    <t>Митбол куриный</t>
  </si>
  <si>
    <t>Каша пшеничная</t>
  </si>
  <si>
    <t>511.1</t>
  </si>
  <si>
    <t>Компот из замороженной ягоды</t>
  </si>
  <si>
    <t>Плюшка новомосковская</t>
  </si>
  <si>
    <t>День 10</t>
  </si>
  <si>
    <t>564.2</t>
  </si>
  <si>
    <t>Булочка с кунжутом</t>
  </si>
  <si>
    <t>Голубцы ленивые</t>
  </si>
  <si>
    <t>ИТОГО ЗА ВЕСЬ ПЕРИОД:</t>
  </si>
  <si>
    <t>СРЕДНЕЕ ЗНАЧЕНИЕ ЗА ПЕРИОД:</t>
  </si>
  <si>
    <t>(должность)</t>
  </si>
  <si>
    <t>(ФИО)</t>
  </si>
  <si>
    <t>(дата)</t>
  </si>
  <si>
    <t>УТВЕРЖДАЮ</t>
  </si>
  <si>
    <t>7-11 лет</t>
  </si>
  <si>
    <t>Рыба под маринадом</t>
  </si>
  <si>
    <t>Суп картофельный с рисом на курином бульоне</t>
  </si>
  <si>
    <t>407.2</t>
  </si>
  <si>
    <t xml:space="preserve">12 лет и старше </t>
  </si>
  <si>
    <t>508</t>
  </si>
  <si>
    <t>16</t>
  </si>
  <si>
    <t>453</t>
  </si>
  <si>
    <t>243</t>
  </si>
  <si>
    <t>372</t>
  </si>
  <si>
    <t>Суп картофельный с бобовыми на мясном бульоне</t>
  </si>
  <si>
    <t>Масло сливочное</t>
  </si>
  <si>
    <t>Печенье</t>
  </si>
  <si>
    <t>Котлета куриная</t>
  </si>
  <si>
    <t>Плов мясной</t>
  </si>
  <si>
    <t>Гуляш из отварного мяса</t>
  </si>
  <si>
    <t>Булочка с сахаром</t>
  </si>
  <si>
    <t>564.3</t>
  </si>
  <si>
    <t>Омлет с зеленым горошком</t>
  </si>
  <si>
    <t xml:space="preserve">Плов из отварной птицы </t>
  </si>
  <si>
    <t>Рассольник ленинградский на курином бульоне</t>
  </si>
  <si>
    <t>Суп-лапша домашняя на мясном бульоне</t>
  </si>
  <si>
    <t>Масса порции нетто гр</t>
  </si>
  <si>
    <t xml:space="preserve">     Химический состав</t>
  </si>
  <si>
    <t>Энергетическая ценность Ккал</t>
  </si>
  <si>
    <t>белки, г</t>
  </si>
  <si>
    <t>жиры,г</t>
  </si>
  <si>
    <t>углеводы,г</t>
  </si>
  <si>
    <t xml:space="preserve">Суточная потребность в пищевых веществах </t>
  </si>
  <si>
    <t>Норма завтрака</t>
  </si>
  <si>
    <t>15,40-19,25</t>
  </si>
  <si>
    <t>15,8-19,75</t>
  </si>
  <si>
    <t>67-83,75</t>
  </si>
  <si>
    <t>470-587,5</t>
  </si>
  <si>
    <t>Доля суточной потребности в пищевых веществах завтрака 20-25%</t>
  </si>
  <si>
    <t>Распределение в процентном отношении потребления пищевых веществ и энергии</t>
  </si>
  <si>
    <t xml:space="preserve">ОБЕД </t>
  </si>
  <si>
    <t>Норма обеда</t>
  </si>
  <si>
    <t>23,1-26,95</t>
  </si>
  <si>
    <t>23,7-27,65</t>
  </si>
  <si>
    <t>100,5-117,25</t>
  </si>
  <si>
    <t>705-822,5</t>
  </si>
  <si>
    <t>Доля суточной потребности в пищевых веществах обеда  30-35%</t>
  </si>
  <si>
    <t xml:space="preserve">ПОЛДНИК </t>
  </si>
  <si>
    <t>Норма полдника</t>
  </si>
  <si>
    <t>7,7-11,5</t>
  </si>
  <si>
    <t>7,9-11,85</t>
  </si>
  <si>
    <t>33,5-50,25</t>
  </si>
  <si>
    <t>235-352,5</t>
  </si>
  <si>
    <t>Доля суточной потребности в пищевых веществах полдника 10-15%</t>
  </si>
  <si>
    <t>50,82-63,53</t>
  </si>
  <si>
    <t>52,14-65,18</t>
  </si>
  <si>
    <t>221,1-276,38</t>
  </si>
  <si>
    <t>1551-1938,75</t>
  </si>
  <si>
    <t>Доля суточной потребности в пищевых веществах 60-75%:</t>
  </si>
  <si>
    <t>Среднесуточное содержание витаминов и микроэлементов в меню:</t>
  </si>
  <si>
    <t>витамины</t>
  </si>
  <si>
    <t>минеральные вещества</t>
  </si>
  <si>
    <t>Перечень продуктов обогащенных витаминами и микроэлементами и их кратность включения в меню:</t>
  </si>
  <si>
    <t>C (мг/сут)</t>
  </si>
  <si>
    <t>Кальций (мг/сут)</t>
  </si>
  <si>
    <t>B1 (мг/сут)</t>
  </si>
  <si>
    <t>Фосфор (мг/сут)</t>
  </si>
  <si>
    <t>Перечень продуктов обогащенных лакто и бифидобактериями:</t>
  </si>
  <si>
    <t>B2 (мг/сут)</t>
  </si>
  <si>
    <t>Магний (мг/сут)</t>
  </si>
  <si>
    <t>A (рет.экв/сут)</t>
  </si>
  <si>
    <t>Железо (мг/сут)</t>
  </si>
  <si>
    <t>Использованные сборники рецептур:_x000D_
Вне сборников_x000D_
Организация питания детей в ДОУ, Г.Н.Панкратова, Челябинск, 2005 г._x000D_
Перевалов А.Я. Пермь, 2013г. Сборник технологических нормативов, рецептур блюд и кулинарных изделий для школ, школ-интернатов._x000D_
Сборник рецептур блюд диетического питания для предприятий общественного питания, 2002 г._x000D_
Сборник рецептур блюд и кулинарных изделий Башкортостана, 2010г_x000D_
Сборник рецептур блюд и кулинарных изделий для предприятий общественного питания, части 1-2/ Под ред.Ф.Л.Марчука и В.Т.Лапшиной. - Изд. Хлебпродинформ, 1996._x000D_
Сборник рецептур блюд и типовых меню для организации питания детей школьного возраста_x000D_
Сборник рецептур на продукцию для обучающихся во всех образовательных учреждениях / Могильный М.П., Тутельян В.А., 2011г._x000D_
Справочник рецептур блюд для питания учащихся образовательных учреждений города Москвы, выпуск 4, 2003 г.</t>
  </si>
  <si>
    <t>D (мкг/сут)</t>
  </si>
  <si>
    <t>Фтор (мг/сут)</t>
  </si>
  <si>
    <t>Возможные замены блюд:</t>
  </si>
  <si>
    <t>18-22,5</t>
  </si>
  <si>
    <t>18,4-23</t>
  </si>
  <si>
    <t>76,6-95,75</t>
  </si>
  <si>
    <t>544-680</t>
  </si>
  <si>
    <t>27-31,5</t>
  </si>
  <si>
    <t>27,6-32,2</t>
  </si>
  <si>
    <t>114,9-134,05</t>
  </si>
  <si>
    <t>816-952</t>
  </si>
  <si>
    <t>9-13,5</t>
  </si>
  <si>
    <t>9,2-13,8</t>
  </si>
  <si>
    <t>38,3-57,45</t>
  </si>
  <si>
    <t>272-408</t>
  </si>
  <si>
    <t>59,4-74,25</t>
  </si>
  <si>
    <t>60,72-75,9</t>
  </si>
  <si>
    <t>252,78-315,99</t>
  </si>
  <si>
    <t>1795,2-2244</t>
  </si>
  <si>
    <t>Норма завтрак, обед, полдник 60-75%</t>
  </si>
  <si>
    <t xml:space="preserve">Норма завтрак , обед, полдник 60-75% </t>
  </si>
  <si>
    <t>Сыр твердый порциями</t>
  </si>
  <si>
    <t xml:space="preserve">                                        СОГЛАСОВАНО</t>
  </si>
  <si>
    <t xml:space="preserve">                                                  </t>
  </si>
  <si>
    <t xml:space="preserve">                                            (должность)</t>
  </si>
  <si>
    <t xml:space="preserve">                                                      (ФИО)</t>
  </si>
  <si>
    <t xml:space="preserve">                                                      (дата)</t>
  </si>
  <si>
    <t>2.09.2024 г</t>
  </si>
  <si>
    <t>614.1</t>
  </si>
  <si>
    <t>ИП Горбулин В.В.</t>
  </si>
  <si>
    <t>Горбулин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</si>
</sst>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6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9"/>
      <name val="Arial Cyr"/>
    </font>
    <font>
      <b/>
      <sz val="10"/>
      <name val="Arial Cyr"/>
    </font>
    <font>
      <b/>
      <sz val="11"/>
      <name val="Arial Cyr"/>
    </font>
    <font>
      <sz val="10"/>
      <color rgb="FFFF0000"/>
      <name val="Arial Cyr"/>
      <charset val="204"/>
    </font>
    <font>
      <sz val="9"/>
      <color rgb="FFFF0000"/>
      <name val="Arial Cyr"/>
      <charset val="204"/>
    </font>
    <font>
      <b/>
      <sz val="11"/>
      <color theme="1"/>
      <name val="Arial Cyr"/>
      <charset val="204"/>
    </font>
    <font>
      <sz val="11"/>
      <color theme="1"/>
      <name val="Arial Cyr"/>
      <charset val="204"/>
    </font>
    <font>
      <b/>
      <sz val="11"/>
      <color theme="1" tint="0.14999847407452621"/>
      <name val="Arial Cyr"/>
      <charset val="204"/>
    </font>
    <font>
      <u/>
      <sz val="10"/>
      <name val="Arial Cyr"/>
      <charset val="204"/>
    </font>
    <font>
      <i/>
      <u/>
      <sz val="8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5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4" fillId="0" borderId="21" xfId="0" applyFont="1" applyFill="1" applyBorder="1" applyAlignment="1">
      <alignment horizontal="right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top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0" fontId="0" fillId="0" borderId="0" xfId="0" applyFill="1" applyAlignment="1">
      <alignment wrapText="1"/>
    </xf>
    <xf numFmtId="2" fontId="0" fillId="0" borderId="20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0" xfId="0" applyFill="1" applyBorder="1"/>
    <xf numFmtId="0" fontId="0" fillId="0" borderId="27" xfId="0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4" fontId="9" fillId="0" borderId="15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9" fontId="10" fillId="0" borderId="6" xfId="0" applyNumberFormat="1" applyFont="1" applyFill="1" applyBorder="1" applyAlignment="1">
      <alignment horizontal="center" vertical="center"/>
    </xf>
    <xf numFmtId="9" fontId="10" fillId="0" borderId="1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15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/>
    </xf>
    <xf numFmtId="2" fontId="9" fillId="0" borderId="15" xfId="0" applyNumberFormat="1" applyFont="1" applyFill="1" applyBorder="1" applyAlignment="1">
      <alignment horizontal="center"/>
    </xf>
    <xf numFmtId="0" fontId="11" fillId="0" borderId="6" xfId="0" applyFont="1" applyFill="1" applyBorder="1"/>
    <xf numFmtId="9" fontId="10" fillId="0" borderId="6" xfId="0" applyNumberFormat="1" applyFont="1" applyFill="1" applyBorder="1" applyAlignment="1">
      <alignment horizontal="center"/>
    </xf>
    <xf numFmtId="9" fontId="10" fillId="0" borderId="15" xfId="0" applyNumberFormat="1" applyFont="1" applyFill="1" applyBorder="1" applyAlignment="1">
      <alignment horizontal="center"/>
    </xf>
    <xf numFmtId="10" fontId="9" fillId="0" borderId="15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1" fillId="0" borderId="1" xfId="0" applyFont="1" applyFill="1" applyBorder="1"/>
    <xf numFmtId="9" fontId="10" fillId="0" borderId="1" xfId="0" applyNumberFormat="1" applyFont="1" applyFill="1" applyBorder="1" applyAlignment="1">
      <alignment horizontal="center"/>
    </xf>
    <xf numFmtId="9" fontId="10" fillId="0" borderId="17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1" fontId="15" fillId="0" borderId="6" xfId="0" applyNumberFormat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left" vertical="center" wrapText="1"/>
    </xf>
    <xf numFmtId="2" fontId="0" fillId="0" borderId="11" xfId="0" applyNumberFormat="1" applyFill="1" applyBorder="1" applyAlignment="1">
      <alignment horizontal="right"/>
    </xf>
    <xf numFmtId="0" fontId="15" fillId="0" borderId="20" xfId="0" applyNumberFormat="1" applyFont="1" applyFill="1" applyBorder="1" applyAlignment="1">
      <alignment horizontal="left" vertical="top" wrapText="1"/>
    </xf>
    <xf numFmtId="0" fontId="15" fillId="0" borderId="21" xfId="0" applyNumberFormat="1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1" fontId="15" fillId="0" borderId="6" xfId="0" applyNumberFormat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left" vertical="center" wrapText="1"/>
    </xf>
    <xf numFmtId="0" fontId="15" fillId="0" borderId="35" xfId="0" applyNumberFormat="1" applyFont="1" applyFill="1" applyBorder="1" applyAlignment="1">
      <alignment horizontal="left" vertical="center" wrapText="1"/>
    </xf>
    <xf numFmtId="0" fontId="15" fillId="0" borderId="11" xfId="0" applyNumberFormat="1" applyFont="1" applyFill="1" applyBorder="1" applyAlignment="1">
      <alignment horizontal="left" vertical="center" wrapText="1"/>
    </xf>
    <xf numFmtId="0" fontId="15" fillId="0" borderId="36" xfId="0" applyNumberFormat="1" applyFont="1" applyFill="1" applyBorder="1" applyAlignment="1">
      <alignment horizontal="left" vertical="center" wrapText="1"/>
    </xf>
    <xf numFmtId="0" fontId="15" fillId="0" borderId="32" xfId="0" applyNumberFormat="1" applyFont="1" applyFill="1" applyBorder="1" applyAlignment="1">
      <alignment horizontal="left" vertical="center" wrapText="1"/>
    </xf>
    <xf numFmtId="0" fontId="15" fillId="0" borderId="33" xfId="0" applyNumberFormat="1" applyFont="1" applyFill="1" applyBorder="1" applyAlignment="1">
      <alignment horizontal="left" vertical="center" wrapText="1"/>
    </xf>
    <xf numFmtId="0" fontId="15" fillId="0" borderId="34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Alignment="1">
      <alignment horizontal="left" vertical="center" wrapText="1"/>
    </xf>
    <xf numFmtId="0" fontId="15" fillId="0" borderId="35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0" fontId="15" fillId="0" borderId="36" xfId="0" applyNumberFormat="1" applyFont="1" applyFill="1" applyBorder="1" applyAlignment="1">
      <alignment horizontal="left" vertical="top" wrapText="1"/>
    </xf>
    <xf numFmtId="0" fontId="15" fillId="0" borderId="32" xfId="0" applyNumberFormat="1" applyFont="1" applyFill="1" applyBorder="1" applyAlignment="1">
      <alignment horizontal="left" vertical="top" wrapText="1"/>
    </xf>
    <xf numFmtId="0" fontId="15" fillId="0" borderId="33" xfId="0" applyNumberFormat="1" applyFont="1" applyFill="1" applyBorder="1" applyAlignment="1">
      <alignment horizontal="left" vertical="top" wrapText="1"/>
    </xf>
    <xf numFmtId="0" fontId="15" fillId="0" borderId="34" xfId="0" applyNumberFormat="1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8" fillId="0" borderId="14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8" fillId="0" borderId="1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1" fillId="0" borderId="12" xfId="0" applyFont="1" applyFill="1" applyBorder="1"/>
    <xf numFmtId="0" fontId="1" fillId="0" borderId="3" xfId="0" applyFont="1" applyFill="1" applyBorder="1"/>
    <xf numFmtId="0" fontId="1" fillId="0" borderId="13" xfId="0" applyFont="1" applyFill="1" applyBorder="1"/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5" fillId="0" borderId="20" xfId="0" applyNumberFormat="1" applyFont="1" applyFill="1" applyBorder="1" applyAlignment="1">
      <alignment horizontal="left" vertical="center" wrapText="1"/>
    </xf>
    <xf numFmtId="0" fontId="15" fillId="0" borderId="21" xfId="0" applyNumberFormat="1" applyFont="1" applyFill="1" applyBorder="1" applyAlignment="1">
      <alignment horizontal="left" vertical="center" wrapText="1"/>
    </xf>
    <xf numFmtId="0" fontId="15" fillId="0" borderId="2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3114675</xdr:colOff>
      <xdr:row>0</xdr:row>
      <xdr:rowOff>57150</xdr:rowOff>
    </xdr:from>
    <xdr:to>
      <xdr:col>3</xdr:col>
      <xdr:colOff>542925</xdr:colOff>
      <xdr:row>11</xdr:row>
      <xdr:rowOff>19307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57150"/>
          <a:ext cx="2314575" cy="205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3095625</xdr:colOff>
      <xdr:row>0</xdr:row>
      <xdr:rowOff>76199</xdr:rowOff>
    </xdr:from>
    <xdr:to>
      <xdr:col>3</xdr:col>
      <xdr:colOff>581025</xdr:colOff>
      <xdr:row>11</xdr:row>
      <xdr:rowOff>63760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76199"/>
          <a:ext cx="2343150" cy="2083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9"/>
  <sheetViews>
    <sheetView tabSelected="1" topLeftCell="A94" zoomScale="90" zoomScaleNormal="90" zoomScaleSheetLayoutView="80" workbookViewId="0">
      <selection activeCell="F9" sqref="F9"/>
    </sheetView>
  </sheetViews>
  <sheetFormatPr defaultColWidth="9.109375" defaultRowHeight="13.2" x14ac:dyDescent="0.25"/>
  <cols>
    <col min="1" max="1" width="15.6640625" style="9" customWidth="1"/>
    <col min="2" max="2" width="61" style="42" customWidth="1"/>
    <col min="3" max="3" width="12.33203125" style="10" customWidth="1"/>
    <col min="4" max="5" width="11.88671875" style="11" customWidth="1"/>
    <col min="6" max="6" width="13.109375" style="11" customWidth="1"/>
    <col min="7" max="7" width="17" style="10" customWidth="1"/>
    <col min="8" max="8" width="12" style="10" customWidth="1"/>
    <col min="9" max="16384" width="9.109375" style="7"/>
  </cols>
  <sheetData>
    <row r="1" spans="1:8" ht="15" customHeight="1" x14ac:dyDescent="0.25">
      <c r="B1" s="83" t="s">
        <v>201</v>
      </c>
      <c r="G1" s="14"/>
      <c r="H1" s="12" t="s">
        <v>109</v>
      </c>
    </row>
    <row r="2" spans="1:8" ht="15" customHeight="1" x14ac:dyDescent="0.25">
      <c r="B2" s="85" t="s">
        <v>202</v>
      </c>
      <c r="F2" s="13"/>
      <c r="G2" s="14" t="s">
        <v>208</v>
      </c>
      <c r="H2" s="15"/>
    </row>
    <row r="3" spans="1:8" ht="15" customHeight="1" x14ac:dyDescent="0.25">
      <c r="B3" s="86" t="s">
        <v>203</v>
      </c>
      <c r="F3" s="90"/>
      <c r="G3" s="18" t="s">
        <v>209</v>
      </c>
      <c r="H3" s="16" t="s">
        <v>106</v>
      </c>
    </row>
    <row r="4" spans="1:8" ht="15" customHeight="1" x14ac:dyDescent="0.25">
      <c r="B4" s="86" t="s">
        <v>204</v>
      </c>
      <c r="F4" s="17"/>
      <c r="G4" s="18"/>
      <c r="H4" s="19" t="s">
        <v>107</v>
      </c>
    </row>
    <row r="5" spans="1:8" ht="15" customHeight="1" x14ac:dyDescent="0.25">
      <c r="B5" s="84" t="s">
        <v>205</v>
      </c>
      <c r="G5" s="14" t="s">
        <v>206</v>
      </c>
      <c r="H5" s="21" t="s">
        <v>108</v>
      </c>
    </row>
    <row r="6" spans="1:8" ht="15" customHeight="1" x14ac:dyDescent="0.25">
      <c r="B6" s="20"/>
      <c r="H6" s="21"/>
    </row>
    <row r="7" spans="1:8" ht="15" customHeight="1" x14ac:dyDescent="0.25">
      <c r="B7" s="20"/>
      <c r="H7" s="21"/>
    </row>
    <row r="8" spans="1:8" ht="15" customHeight="1" x14ac:dyDescent="0.25">
      <c r="B8" s="20"/>
      <c r="H8" s="21"/>
    </row>
    <row r="9" spans="1:8" ht="15" customHeight="1" x14ac:dyDescent="0.25">
      <c r="B9" s="20"/>
      <c r="H9" s="21"/>
    </row>
    <row r="10" spans="1:8" ht="15" customHeight="1" x14ac:dyDescent="0.25">
      <c r="B10" s="20"/>
      <c r="H10" s="21"/>
    </row>
    <row r="11" spans="1:8" ht="15" customHeight="1" x14ac:dyDescent="0.25">
      <c r="B11" s="20"/>
      <c r="H11" s="21"/>
    </row>
    <row r="12" spans="1:8" ht="15" customHeight="1" x14ac:dyDescent="0.25"/>
    <row r="13" spans="1:8" ht="15" customHeight="1" x14ac:dyDescent="0.25"/>
    <row r="14" spans="1:8" ht="15" customHeight="1" x14ac:dyDescent="0.25"/>
    <row r="15" spans="1:8" s="22" customFormat="1" ht="15" customHeight="1" x14ac:dyDescent="0.25">
      <c r="A15" s="145" t="s">
        <v>10</v>
      </c>
      <c r="B15" s="146"/>
      <c r="C15" s="146"/>
      <c r="D15" s="146"/>
      <c r="E15" s="146"/>
      <c r="F15" s="146"/>
      <c r="G15" s="146"/>
      <c r="H15" s="146"/>
    </row>
    <row r="16" spans="1:8" s="22" customFormat="1" ht="15" customHeight="1" x14ac:dyDescent="0.25">
      <c r="A16" s="23"/>
      <c r="C16" s="82"/>
      <c r="D16" s="24"/>
      <c r="E16" s="24"/>
      <c r="F16" s="24"/>
      <c r="G16" s="25"/>
      <c r="H16" s="25"/>
    </row>
    <row r="17" spans="1:8" s="22" customFormat="1" ht="29.25" customHeight="1" x14ac:dyDescent="0.25">
      <c r="A17" s="23" t="s">
        <v>4</v>
      </c>
      <c r="B17" s="22" t="s">
        <v>110</v>
      </c>
      <c r="C17" s="82"/>
      <c r="D17" s="24"/>
      <c r="E17" s="24"/>
      <c r="F17" s="24"/>
      <c r="G17" s="25"/>
      <c r="H17" s="25"/>
    </row>
    <row r="18" spans="1:8" s="22" customFormat="1" ht="13.8" thickBot="1" x14ac:dyDescent="0.3">
      <c r="A18" s="26"/>
      <c r="C18" s="82"/>
      <c r="D18" s="24"/>
      <c r="E18" s="24"/>
      <c r="F18" s="24"/>
      <c r="G18" s="25"/>
      <c r="H18" s="25"/>
    </row>
    <row r="19" spans="1:8" s="27" customFormat="1" ht="33" customHeight="1" x14ac:dyDescent="0.25">
      <c r="A19" s="150" t="s">
        <v>0</v>
      </c>
      <c r="B19" s="152" t="s">
        <v>1</v>
      </c>
      <c r="C19" s="154" t="s">
        <v>3</v>
      </c>
      <c r="D19" s="156" t="s">
        <v>5</v>
      </c>
      <c r="E19" s="156"/>
      <c r="F19" s="156"/>
      <c r="G19" s="157" t="s">
        <v>6</v>
      </c>
      <c r="H19" s="143" t="s">
        <v>2</v>
      </c>
    </row>
    <row r="20" spans="1:8" s="29" customFormat="1" ht="22.5" customHeight="1" thickBot="1" x14ac:dyDescent="0.3">
      <c r="A20" s="151"/>
      <c r="B20" s="153"/>
      <c r="C20" s="155"/>
      <c r="D20" s="28" t="s">
        <v>7</v>
      </c>
      <c r="E20" s="28" t="s">
        <v>8</v>
      </c>
      <c r="F20" s="28" t="s">
        <v>9</v>
      </c>
      <c r="G20" s="158"/>
      <c r="H20" s="144"/>
    </row>
    <row r="21" spans="1:8" s="8" customFormat="1" ht="15" customHeight="1" x14ac:dyDescent="0.25">
      <c r="A21" s="147" t="s">
        <v>11</v>
      </c>
      <c r="B21" s="148"/>
      <c r="C21" s="148"/>
      <c r="D21" s="148"/>
      <c r="E21" s="148"/>
      <c r="F21" s="148"/>
      <c r="G21" s="148"/>
      <c r="H21" s="149"/>
    </row>
    <row r="22" spans="1:8" ht="15" customHeight="1" x14ac:dyDescent="0.25">
      <c r="A22" s="120" t="s">
        <v>12</v>
      </c>
      <c r="B22" s="6" t="s">
        <v>13</v>
      </c>
      <c r="C22" s="2">
        <v>200</v>
      </c>
      <c r="D22" s="3">
        <v>9.27</v>
      </c>
      <c r="E22" s="3">
        <v>4.7699999999999996</v>
      </c>
      <c r="F22" s="3">
        <v>21.36</v>
      </c>
      <c r="G22" s="4">
        <v>185.3</v>
      </c>
      <c r="H22" s="1">
        <v>260</v>
      </c>
    </row>
    <row r="23" spans="1:8" ht="15" customHeight="1" x14ac:dyDescent="0.25">
      <c r="A23" s="120"/>
      <c r="B23" s="6" t="s">
        <v>16</v>
      </c>
      <c r="C23" s="2">
        <v>40</v>
      </c>
      <c r="D23" s="3">
        <v>3</v>
      </c>
      <c r="E23" s="3">
        <v>1</v>
      </c>
      <c r="F23" s="3">
        <v>20.8</v>
      </c>
      <c r="G23" s="4">
        <v>108</v>
      </c>
      <c r="H23" s="5"/>
    </row>
    <row r="24" spans="1:8" ht="15" customHeight="1" x14ac:dyDescent="0.25">
      <c r="A24" s="120"/>
      <c r="B24" s="6" t="s">
        <v>121</v>
      </c>
      <c r="C24" s="2">
        <v>10</v>
      </c>
      <c r="D24" s="3">
        <v>0.13</v>
      </c>
      <c r="E24" s="3">
        <v>6.15</v>
      </c>
      <c r="F24" s="3">
        <v>0.17</v>
      </c>
      <c r="G24" s="4">
        <v>56.6</v>
      </c>
      <c r="H24" s="1">
        <v>105</v>
      </c>
    </row>
    <row r="25" spans="1:8" ht="15" customHeight="1" x14ac:dyDescent="0.25">
      <c r="A25" s="120"/>
      <c r="B25" s="6" t="s">
        <v>200</v>
      </c>
      <c r="C25" s="2">
        <v>10</v>
      </c>
      <c r="D25" s="3">
        <v>2.6</v>
      </c>
      <c r="E25" s="3">
        <v>2.65</v>
      </c>
      <c r="F25" s="3">
        <v>0.35</v>
      </c>
      <c r="G25" s="4">
        <v>35.56</v>
      </c>
      <c r="H25" s="5">
        <v>100</v>
      </c>
    </row>
    <row r="26" spans="1:8" ht="15" customHeight="1" x14ac:dyDescent="0.25">
      <c r="A26" s="120"/>
      <c r="B26" s="6" t="s">
        <v>122</v>
      </c>
      <c r="C26" s="2">
        <v>40</v>
      </c>
      <c r="D26" s="3">
        <v>3</v>
      </c>
      <c r="E26" s="3">
        <v>4.72</v>
      </c>
      <c r="F26" s="3">
        <v>29.96</v>
      </c>
      <c r="G26" s="4">
        <v>166.84</v>
      </c>
      <c r="H26" s="1"/>
    </row>
    <row r="27" spans="1:8" ht="15" customHeight="1" x14ac:dyDescent="0.25">
      <c r="A27" s="120"/>
      <c r="B27" s="6" t="s">
        <v>18</v>
      </c>
      <c r="C27" s="2">
        <v>200</v>
      </c>
      <c r="D27" s="3">
        <v>0.2</v>
      </c>
      <c r="E27" s="3">
        <v>0.06</v>
      </c>
      <c r="F27" s="3">
        <v>7.06</v>
      </c>
      <c r="G27" s="4">
        <v>28.04</v>
      </c>
      <c r="H27" s="1">
        <v>143</v>
      </c>
    </row>
    <row r="28" spans="1:8" s="8" customFormat="1" ht="15" customHeight="1" x14ac:dyDescent="0.25">
      <c r="A28" s="120" t="s">
        <v>19</v>
      </c>
      <c r="B28" s="121"/>
      <c r="C28" s="30">
        <f>SUM(C22:C27)</f>
        <v>500</v>
      </c>
      <c r="D28" s="30">
        <f t="shared" ref="D28:G28" si="0">SUM(D22:D27)</f>
        <v>18.2</v>
      </c>
      <c r="E28" s="30">
        <f t="shared" si="0"/>
        <v>19.349999999999998</v>
      </c>
      <c r="F28" s="30">
        <f t="shared" si="0"/>
        <v>79.7</v>
      </c>
      <c r="G28" s="30">
        <f t="shared" si="0"/>
        <v>580.34</v>
      </c>
      <c r="H28" s="31"/>
    </row>
    <row r="29" spans="1:8" s="8" customFormat="1" ht="15" customHeight="1" x14ac:dyDescent="0.25">
      <c r="A29" s="134" t="s">
        <v>20</v>
      </c>
      <c r="B29" s="6" t="s">
        <v>54</v>
      </c>
      <c r="C29" s="2">
        <v>60</v>
      </c>
      <c r="D29" s="3">
        <v>0.48</v>
      </c>
      <c r="E29" s="3">
        <v>0.06</v>
      </c>
      <c r="F29" s="3">
        <v>1.02</v>
      </c>
      <c r="G29" s="4">
        <v>7.8</v>
      </c>
      <c r="H29" s="5" t="s">
        <v>14</v>
      </c>
    </row>
    <row r="30" spans="1:8" ht="15" customHeight="1" x14ac:dyDescent="0.25">
      <c r="A30" s="135"/>
      <c r="B30" s="6" t="s">
        <v>22</v>
      </c>
      <c r="C30" s="2">
        <v>200</v>
      </c>
      <c r="D30" s="3">
        <v>2.2000000000000002</v>
      </c>
      <c r="E30" s="3">
        <v>4.5999999999999996</v>
      </c>
      <c r="F30" s="3">
        <v>15.62</v>
      </c>
      <c r="G30" s="4">
        <v>122.12</v>
      </c>
      <c r="H30" s="5">
        <v>144</v>
      </c>
    </row>
    <row r="31" spans="1:8" ht="15" customHeight="1" x14ac:dyDescent="0.25">
      <c r="A31" s="135"/>
      <c r="B31" s="6" t="s">
        <v>23</v>
      </c>
      <c r="C31" s="2">
        <v>90</v>
      </c>
      <c r="D31" s="3">
        <v>11.43</v>
      </c>
      <c r="E31" s="3">
        <v>15.1</v>
      </c>
      <c r="F31" s="3">
        <v>17.36</v>
      </c>
      <c r="G31" s="4">
        <v>230.95</v>
      </c>
      <c r="H31" s="5">
        <v>390</v>
      </c>
    </row>
    <row r="32" spans="1:8" ht="15" customHeight="1" x14ac:dyDescent="0.25">
      <c r="A32" s="135"/>
      <c r="B32" s="6" t="s">
        <v>24</v>
      </c>
      <c r="C32" s="2">
        <v>20</v>
      </c>
      <c r="D32" s="3">
        <v>0.12</v>
      </c>
      <c r="E32" s="3">
        <v>0.75</v>
      </c>
      <c r="F32" s="3">
        <v>1.07</v>
      </c>
      <c r="G32" s="4">
        <v>11.5</v>
      </c>
      <c r="H32" s="1">
        <v>453</v>
      </c>
    </row>
    <row r="33" spans="1:8" ht="15" customHeight="1" x14ac:dyDescent="0.25">
      <c r="A33" s="135"/>
      <c r="B33" s="6" t="s">
        <v>26</v>
      </c>
      <c r="C33" s="2">
        <v>150</v>
      </c>
      <c r="D33" s="3">
        <v>5.8</v>
      </c>
      <c r="E33" s="3">
        <v>2.91</v>
      </c>
      <c r="F33" s="3">
        <v>35.549999999999997</v>
      </c>
      <c r="G33" s="4">
        <v>191.4</v>
      </c>
      <c r="H33" s="1">
        <v>291</v>
      </c>
    </row>
    <row r="34" spans="1:8" ht="15" customHeight="1" x14ac:dyDescent="0.25">
      <c r="A34" s="135"/>
      <c r="B34" s="6" t="s">
        <v>27</v>
      </c>
      <c r="C34" s="2">
        <v>200</v>
      </c>
      <c r="D34" s="3">
        <v>0.08</v>
      </c>
      <c r="E34" s="3">
        <v>0</v>
      </c>
      <c r="F34" s="3">
        <v>10.62</v>
      </c>
      <c r="G34" s="4">
        <v>40.44</v>
      </c>
      <c r="H34" s="1">
        <v>508</v>
      </c>
    </row>
    <row r="35" spans="1:8" ht="15" customHeight="1" x14ac:dyDescent="0.25">
      <c r="A35" s="135"/>
      <c r="B35" s="6" t="s">
        <v>28</v>
      </c>
      <c r="C35" s="2">
        <v>30</v>
      </c>
      <c r="D35" s="3">
        <v>1.98</v>
      </c>
      <c r="E35" s="3">
        <v>0.27</v>
      </c>
      <c r="F35" s="3">
        <v>11.4</v>
      </c>
      <c r="G35" s="4">
        <v>59.7</v>
      </c>
      <c r="H35" s="1"/>
    </row>
    <row r="36" spans="1:8" ht="15" customHeight="1" x14ac:dyDescent="0.25">
      <c r="A36" s="136"/>
      <c r="B36" s="6" t="s">
        <v>29</v>
      </c>
      <c r="C36" s="2">
        <v>30</v>
      </c>
      <c r="D36" s="3">
        <v>1.98</v>
      </c>
      <c r="E36" s="3">
        <v>0.36</v>
      </c>
      <c r="F36" s="3">
        <v>10.02</v>
      </c>
      <c r="G36" s="4">
        <v>52.2</v>
      </c>
      <c r="H36" s="1"/>
    </row>
    <row r="37" spans="1:8" s="8" customFormat="1" ht="15" customHeight="1" x14ac:dyDescent="0.25">
      <c r="A37" s="131" t="s">
        <v>30</v>
      </c>
      <c r="B37" s="132"/>
      <c r="C37" s="30">
        <f>SUM(C29:C36)</f>
        <v>780</v>
      </c>
      <c r="D37" s="32">
        <f>SUM(D29:D36)</f>
        <v>24.069999999999997</v>
      </c>
      <c r="E37" s="30">
        <f>SUM(E29:E36)</f>
        <v>24.049999999999997</v>
      </c>
      <c r="F37" s="30">
        <f>SUM(F29:F36)</f>
        <v>102.66000000000001</v>
      </c>
      <c r="G37" s="30">
        <f>SUM(G29:G36)</f>
        <v>716.11000000000013</v>
      </c>
      <c r="H37" s="31"/>
    </row>
    <row r="38" spans="1:8" ht="15" customHeight="1" x14ac:dyDescent="0.25">
      <c r="A38" s="120" t="s">
        <v>31</v>
      </c>
      <c r="B38" s="6" t="s">
        <v>33</v>
      </c>
      <c r="C38" s="2">
        <v>200</v>
      </c>
      <c r="D38" s="3">
        <v>0.12</v>
      </c>
      <c r="E38" s="3">
        <v>0.02</v>
      </c>
      <c r="F38" s="3">
        <v>8.58</v>
      </c>
      <c r="G38" s="4">
        <v>34.340000000000003</v>
      </c>
      <c r="H38" s="5">
        <v>511</v>
      </c>
    </row>
    <row r="39" spans="1:8" ht="15" customHeight="1" x14ac:dyDescent="0.25">
      <c r="A39" s="120"/>
      <c r="B39" s="6" t="s">
        <v>34</v>
      </c>
      <c r="C39" s="2">
        <v>100</v>
      </c>
      <c r="D39" s="3">
        <v>10.5</v>
      </c>
      <c r="E39" s="3">
        <v>11.35</v>
      </c>
      <c r="F39" s="3">
        <v>40.44</v>
      </c>
      <c r="G39" s="4">
        <v>244.2</v>
      </c>
      <c r="H39" s="5">
        <v>543</v>
      </c>
    </row>
    <row r="40" spans="1:8" s="8" customFormat="1" ht="15" customHeight="1" x14ac:dyDescent="0.25">
      <c r="A40" s="120" t="s">
        <v>35</v>
      </c>
      <c r="B40" s="121"/>
      <c r="C40" s="30">
        <f>SUM(C38:C39)</f>
        <v>300</v>
      </c>
      <c r="D40" s="30">
        <f t="shared" ref="D40:G40" si="1">SUM(D38:D39)</f>
        <v>10.62</v>
      </c>
      <c r="E40" s="30">
        <f t="shared" si="1"/>
        <v>11.37</v>
      </c>
      <c r="F40" s="30">
        <f t="shared" si="1"/>
        <v>49.019999999999996</v>
      </c>
      <c r="G40" s="30">
        <f t="shared" si="1"/>
        <v>278.53999999999996</v>
      </c>
      <c r="H40" s="31"/>
    </row>
    <row r="41" spans="1:8" s="8" customFormat="1" ht="15" customHeight="1" thickBot="1" x14ac:dyDescent="0.3">
      <c r="A41" s="134" t="s">
        <v>36</v>
      </c>
      <c r="B41" s="140"/>
      <c r="C41" s="33">
        <f>C40+C37+C28</f>
        <v>1580</v>
      </c>
      <c r="D41" s="33">
        <f t="shared" ref="D41:G41" si="2">D40+D37+D28</f>
        <v>52.89</v>
      </c>
      <c r="E41" s="33">
        <f t="shared" si="2"/>
        <v>54.769999999999996</v>
      </c>
      <c r="F41" s="33">
        <f t="shared" si="2"/>
        <v>231.38</v>
      </c>
      <c r="G41" s="33">
        <f t="shared" si="2"/>
        <v>1574.9900000000002</v>
      </c>
      <c r="H41" s="34"/>
    </row>
    <row r="42" spans="1:8" s="8" customFormat="1" ht="15" customHeight="1" x14ac:dyDescent="0.25">
      <c r="A42" s="128" t="s">
        <v>37</v>
      </c>
      <c r="B42" s="129"/>
      <c r="C42" s="129"/>
      <c r="D42" s="129"/>
      <c r="E42" s="129"/>
      <c r="F42" s="129"/>
      <c r="G42" s="129"/>
      <c r="H42" s="133"/>
    </row>
    <row r="43" spans="1:8" ht="15" customHeight="1" x14ac:dyDescent="0.25">
      <c r="A43" s="120" t="s">
        <v>12</v>
      </c>
      <c r="B43" s="6" t="s">
        <v>39</v>
      </c>
      <c r="C43" s="2">
        <v>200</v>
      </c>
      <c r="D43" s="3">
        <v>9.5399999999999991</v>
      </c>
      <c r="E43" s="3">
        <v>11.72</v>
      </c>
      <c r="F43" s="3">
        <v>24.1</v>
      </c>
      <c r="G43" s="4">
        <v>251.31</v>
      </c>
      <c r="H43" s="1">
        <v>250</v>
      </c>
    </row>
    <row r="44" spans="1:8" ht="15" customHeight="1" x14ac:dyDescent="0.25">
      <c r="A44" s="120"/>
      <c r="B44" s="6" t="s">
        <v>40</v>
      </c>
      <c r="C44" s="2">
        <v>100</v>
      </c>
      <c r="D44" s="3">
        <v>7.62</v>
      </c>
      <c r="E44" s="3">
        <v>6.17</v>
      </c>
      <c r="F44" s="3">
        <v>51.26</v>
      </c>
      <c r="G44" s="4">
        <v>296.07</v>
      </c>
      <c r="H44" s="1">
        <v>438</v>
      </c>
    </row>
    <row r="45" spans="1:8" ht="15" customHeight="1" x14ac:dyDescent="0.25">
      <c r="A45" s="120"/>
      <c r="B45" s="6" t="s">
        <v>42</v>
      </c>
      <c r="C45" s="2">
        <v>200</v>
      </c>
      <c r="D45" s="3">
        <v>0.24</v>
      </c>
      <c r="E45" s="3">
        <v>0</v>
      </c>
      <c r="F45" s="3">
        <v>7.14</v>
      </c>
      <c r="G45" s="4">
        <v>29.8</v>
      </c>
      <c r="H45" s="1">
        <v>144</v>
      </c>
    </row>
    <row r="46" spans="1:8" s="8" customFormat="1" ht="15" customHeight="1" x14ac:dyDescent="0.25">
      <c r="A46" s="131" t="s">
        <v>19</v>
      </c>
      <c r="B46" s="132"/>
      <c r="C46" s="30">
        <f>SUM(C43:C45)</f>
        <v>500</v>
      </c>
      <c r="D46" s="30">
        <f t="shared" ref="D46:G46" si="3">SUM(D43:D45)</f>
        <v>17.399999999999999</v>
      </c>
      <c r="E46" s="30">
        <f t="shared" si="3"/>
        <v>17.89</v>
      </c>
      <c r="F46" s="30">
        <f t="shared" si="3"/>
        <v>82.5</v>
      </c>
      <c r="G46" s="30">
        <f t="shared" si="3"/>
        <v>577.17999999999995</v>
      </c>
      <c r="H46" s="31"/>
    </row>
    <row r="47" spans="1:8" s="8" customFormat="1" ht="15" customHeight="1" x14ac:dyDescent="0.25">
      <c r="A47" s="137" t="s">
        <v>20</v>
      </c>
      <c r="B47" s="6" t="s">
        <v>21</v>
      </c>
      <c r="C47" s="4">
        <v>60</v>
      </c>
      <c r="D47" s="3">
        <v>0.72</v>
      </c>
      <c r="E47" s="3">
        <v>3</v>
      </c>
      <c r="F47" s="3">
        <v>4.4400000000000004</v>
      </c>
      <c r="G47" s="4">
        <v>58.2</v>
      </c>
      <c r="H47" s="1"/>
    </row>
    <row r="48" spans="1:8" ht="15" customHeight="1" x14ac:dyDescent="0.25">
      <c r="A48" s="138"/>
      <c r="B48" s="6" t="s">
        <v>44</v>
      </c>
      <c r="C48" s="2">
        <v>200</v>
      </c>
      <c r="D48" s="3">
        <v>1.8</v>
      </c>
      <c r="E48" s="3">
        <v>2.88</v>
      </c>
      <c r="F48" s="3">
        <v>13.54</v>
      </c>
      <c r="G48" s="4">
        <v>92.3</v>
      </c>
      <c r="H48" s="1">
        <v>131</v>
      </c>
    </row>
    <row r="49" spans="1:8" ht="15" customHeight="1" x14ac:dyDescent="0.25">
      <c r="A49" s="138"/>
      <c r="B49" s="6" t="s">
        <v>111</v>
      </c>
      <c r="C49" s="2">
        <v>90</v>
      </c>
      <c r="D49" s="3">
        <v>13.51</v>
      </c>
      <c r="E49" s="3">
        <v>14.67</v>
      </c>
      <c r="F49" s="3">
        <v>32.5</v>
      </c>
      <c r="G49" s="4">
        <v>228.6</v>
      </c>
      <c r="H49" s="1">
        <v>343</v>
      </c>
    </row>
    <row r="50" spans="1:8" ht="15" customHeight="1" x14ac:dyDescent="0.25">
      <c r="A50" s="138"/>
      <c r="B50" s="6" t="s">
        <v>46</v>
      </c>
      <c r="C50" s="2">
        <v>150</v>
      </c>
      <c r="D50" s="3">
        <v>6.29</v>
      </c>
      <c r="E50" s="3">
        <v>4.46</v>
      </c>
      <c r="F50" s="3">
        <v>36.049999999999997</v>
      </c>
      <c r="G50" s="4">
        <v>182.66</v>
      </c>
      <c r="H50" s="1">
        <v>312</v>
      </c>
    </row>
    <row r="51" spans="1:8" ht="15" customHeight="1" x14ac:dyDescent="0.25">
      <c r="A51" s="138"/>
      <c r="B51" s="6" t="s">
        <v>48</v>
      </c>
      <c r="C51" s="2">
        <v>200</v>
      </c>
      <c r="D51" s="3">
        <v>0.14000000000000001</v>
      </c>
      <c r="E51" s="3">
        <v>0.06</v>
      </c>
      <c r="F51" s="3">
        <v>8</v>
      </c>
      <c r="G51" s="4">
        <v>32.700000000000003</v>
      </c>
      <c r="H51" s="5">
        <v>511</v>
      </c>
    </row>
    <row r="52" spans="1:8" ht="15" customHeight="1" x14ac:dyDescent="0.25">
      <c r="A52" s="138"/>
      <c r="B52" s="6" t="s">
        <v>28</v>
      </c>
      <c r="C52" s="2">
        <v>30</v>
      </c>
      <c r="D52" s="3">
        <v>1.98</v>
      </c>
      <c r="E52" s="3">
        <v>0.27</v>
      </c>
      <c r="F52" s="3">
        <v>11.4</v>
      </c>
      <c r="G52" s="4">
        <v>59.7</v>
      </c>
      <c r="H52" s="1"/>
    </row>
    <row r="53" spans="1:8" ht="15" customHeight="1" x14ac:dyDescent="0.25">
      <c r="A53" s="139"/>
      <c r="B53" s="6" t="s">
        <v>29</v>
      </c>
      <c r="C53" s="2">
        <v>30</v>
      </c>
      <c r="D53" s="3">
        <v>1.98</v>
      </c>
      <c r="E53" s="3">
        <v>0.36</v>
      </c>
      <c r="F53" s="3">
        <v>10.02</v>
      </c>
      <c r="G53" s="4">
        <v>52.2</v>
      </c>
      <c r="H53" s="1"/>
    </row>
    <row r="54" spans="1:8" s="8" customFormat="1" ht="15" customHeight="1" x14ac:dyDescent="0.25">
      <c r="A54" s="131" t="s">
        <v>30</v>
      </c>
      <c r="B54" s="132"/>
      <c r="C54" s="30">
        <f>SUM(C47:C53)</f>
        <v>760</v>
      </c>
      <c r="D54" s="30">
        <f t="shared" ref="D54:G54" si="4">SUM(D47:D53)</f>
        <v>26.42</v>
      </c>
      <c r="E54" s="30">
        <f t="shared" si="4"/>
        <v>25.7</v>
      </c>
      <c r="F54" s="30">
        <f t="shared" si="4"/>
        <v>115.95</v>
      </c>
      <c r="G54" s="30">
        <f t="shared" si="4"/>
        <v>706.36000000000013</v>
      </c>
      <c r="H54" s="31"/>
    </row>
    <row r="55" spans="1:8" ht="15" customHeight="1" x14ac:dyDescent="0.25">
      <c r="A55" s="120" t="s">
        <v>31</v>
      </c>
      <c r="B55" s="6" t="s">
        <v>49</v>
      </c>
      <c r="C55" s="2">
        <v>200</v>
      </c>
      <c r="D55" s="3">
        <v>0</v>
      </c>
      <c r="E55" s="3">
        <v>0</v>
      </c>
      <c r="F55" s="3">
        <v>15</v>
      </c>
      <c r="G55" s="4">
        <v>95</v>
      </c>
      <c r="H55" s="1">
        <v>614</v>
      </c>
    </row>
    <row r="56" spans="1:8" ht="15" customHeight="1" x14ac:dyDescent="0.25">
      <c r="A56" s="120"/>
      <c r="B56" s="6" t="s">
        <v>50</v>
      </c>
      <c r="C56" s="2">
        <v>100</v>
      </c>
      <c r="D56" s="3">
        <v>9.6</v>
      </c>
      <c r="E56" s="3">
        <v>9.6999999999999993</v>
      </c>
      <c r="F56" s="3">
        <v>29.65</v>
      </c>
      <c r="G56" s="4">
        <v>192.26</v>
      </c>
      <c r="H56" s="5">
        <v>543</v>
      </c>
    </row>
    <row r="57" spans="1:8" s="8" customFormat="1" ht="15" customHeight="1" x14ac:dyDescent="0.25">
      <c r="A57" s="131" t="s">
        <v>35</v>
      </c>
      <c r="B57" s="132"/>
      <c r="C57" s="30">
        <f>SUM(C55:C56)</f>
        <v>300</v>
      </c>
      <c r="D57" s="30">
        <f t="shared" ref="D57:G57" si="5">SUM(D55:D56)</f>
        <v>9.6</v>
      </c>
      <c r="E57" s="30">
        <f t="shared" si="5"/>
        <v>9.6999999999999993</v>
      </c>
      <c r="F57" s="30">
        <f t="shared" si="5"/>
        <v>44.65</v>
      </c>
      <c r="G57" s="30">
        <f t="shared" si="5"/>
        <v>287.26</v>
      </c>
      <c r="H57" s="31"/>
    </row>
    <row r="58" spans="1:8" s="8" customFormat="1" ht="15" customHeight="1" thickBot="1" x14ac:dyDescent="0.3">
      <c r="A58" s="141" t="s">
        <v>36</v>
      </c>
      <c r="B58" s="142"/>
      <c r="C58" s="33">
        <f>C57+C54+C46</f>
        <v>1560</v>
      </c>
      <c r="D58" s="33">
        <f t="shared" ref="D58:G58" si="6">D57+D54+D46</f>
        <v>53.42</v>
      </c>
      <c r="E58" s="33">
        <f t="shared" si="6"/>
        <v>53.29</v>
      </c>
      <c r="F58" s="33">
        <f t="shared" si="6"/>
        <v>243.1</v>
      </c>
      <c r="G58" s="33">
        <f t="shared" si="6"/>
        <v>1570.8000000000002</v>
      </c>
      <c r="H58" s="34"/>
    </row>
    <row r="59" spans="1:8" s="8" customFormat="1" ht="15" customHeight="1" x14ac:dyDescent="0.25">
      <c r="A59" s="128" t="s">
        <v>51</v>
      </c>
      <c r="B59" s="129"/>
      <c r="C59" s="129"/>
      <c r="D59" s="129"/>
      <c r="E59" s="129"/>
      <c r="F59" s="129"/>
      <c r="G59" s="129"/>
      <c r="H59" s="133"/>
    </row>
    <row r="60" spans="1:8" ht="15" customHeight="1" x14ac:dyDescent="0.25">
      <c r="A60" s="120" t="s">
        <v>12</v>
      </c>
      <c r="B60" s="6" t="s">
        <v>52</v>
      </c>
      <c r="C60" s="2">
        <v>200</v>
      </c>
      <c r="D60" s="3">
        <v>17.12</v>
      </c>
      <c r="E60" s="3">
        <v>16.559999999999999</v>
      </c>
      <c r="F60" s="3">
        <v>52.16</v>
      </c>
      <c r="G60" s="4">
        <v>395.52</v>
      </c>
      <c r="H60" s="5">
        <v>117</v>
      </c>
    </row>
    <row r="61" spans="1:8" ht="15" customHeight="1" x14ac:dyDescent="0.25">
      <c r="A61" s="120"/>
      <c r="B61" s="6" t="s">
        <v>53</v>
      </c>
      <c r="C61" s="2">
        <v>100</v>
      </c>
      <c r="D61" s="3">
        <v>0.4</v>
      </c>
      <c r="E61" s="3">
        <v>0.4</v>
      </c>
      <c r="F61" s="3">
        <v>10.8</v>
      </c>
      <c r="G61" s="4">
        <v>47</v>
      </c>
      <c r="H61" s="5"/>
    </row>
    <row r="62" spans="1:8" ht="15" customHeight="1" x14ac:dyDescent="0.25">
      <c r="A62" s="120"/>
      <c r="B62" s="6" t="s">
        <v>67</v>
      </c>
      <c r="C62" s="2">
        <v>200</v>
      </c>
      <c r="D62" s="3">
        <v>0.26</v>
      </c>
      <c r="E62" s="3">
        <v>0.02</v>
      </c>
      <c r="F62" s="3">
        <v>8.06</v>
      </c>
      <c r="G62" s="4">
        <v>33.22</v>
      </c>
      <c r="H62" s="5">
        <v>494</v>
      </c>
    </row>
    <row r="63" spans="1:8" s="8" customFormat="1" ht="15" customHeight="1" x14ac:dyDescent="0.25">
      <c r="A63" s="131" t="s">
        <v>19</v>
      </c>
      <c r="B63" s="132"/>
      <c r="C63" s="30">
        <f>SUM(C60:C62)</f>
        <v>500</v>
      </c>
      <c r="D63" s="30">
        <f>SUM(D60:D62)</f>
        <v>17.78</v>
      </c>
      <c r="E63" s="30">
        <f>SUM(E60:E62)</f>
        <v>16.979999999999997</v>
      </c>
      <c r="F63" s="32">
        <f>SUM(F60:F62)</f>
        <v>71.02</v>
      </c>
      <c r="G63" s="32">
        <f>SUM(G60:G62)</f>
        <v>475.74</v>
      </c>
      <c r="H63" s="31"/>
    </row>
    <row r="64" spans="1:8" s="8" customFormat="1" ht="15" customHeight="1" x14ac:dyDescent="0.25">
      <c r="A64" s="137" t="s">
        <v>20</v>
      </c>
      <c r="B64" s="6" t="s">
        <v>63</v>
      </c>
      <c r="C64" s="2">
        <v>60</v>
      </c>
      <c r="D64" s="3">
        <v>0.9</v>
      </c>
      <c r="E64" s="3">
        <v>0.06</v>
      </c>
      <c r="F64" s="3">
        <v>5.28</v>
      </c>
      <c r="G64" s="4">
        <v>25.2</v>
      </c>
      <c r="H64" s="1">
        <v>17</v>
      </c>
    </row>
    <row r="65" spans="1:8" ht="15" customHeight="1" x14ac:dyDescent="0.25">
      <c r="A65" s="138"/>
      <c r="B65" s="6" t="s">
        <v>112</v>
      </c>
      <c r="C65" s="2">
        <v>200</v>
      </c>
      <c r="D65" s="3">
        <v>2.58</v>
      </c>
      <c r="E65" s="3">
        <v>4.6399999999999997</v>
      </c>
      <c r="F65" s="3">
        <v>15.2</v>
      </c>
      <c r="G65" s="4">
        <v>113.28</v>
      </c>
      <c r="H65" s="5" t="s">
        <v>55</v>
      </c>
    </row>
    <row r="66" spans="1:8" ht="15" customHeight="1" x14ac:dyDescent="0.25">
      <c r="A66" s="138"/>
      <c r="B66" s="6" t="s">
        <v>123</v>
      </c>
      <c r="C66" s="2">
        <v>90</v>
      </c>
      <c r="D66" s="3">
        <v>12.8</v>
      </c>
      <c r="E66" s="3">
        <v>14.72</v>
      </c>
      <c r="F66" s="3">
        <v>29.57</v>
      </c>
      <c r="G66" s="4">
        <v>181.3</v>
      </c>
      <c r="H66" s="5">
        <v>99</v>
      </c>
    </row>
    <row r="67" spans="1:8" ht="15" customHeight="1" x14ac:dyDescent="0.25">
      <c r="A67" s="138"/>
      <c r="B67" s="6" t="s">
        <v>56</v>
      </c>
      <c r="C67" s="2">
        <v>150</v>
      </c>
      <c r="D67" s="3">
        <v>6.2</v>
      </c>
      <c r="E67" s="3">
        <v>5.71</v>
      </c>
      <c r="F67" s="3">
        <v>25.91</v>
      </c>
      <c r="G67" s="4">
        <v>236.49</v>
      </c>
      <c r="H67" s="5">
        <v>418</v>
      </c>
    </row>
    <row r="68" spans="1:8" ht="15" customHeight="1" x14ac:dyDescent="0.25">
      <c r="A68" s="138"/>
      <c r="B68" s="6" t="s">
        <v>58</v>
      </c>
      <c r="C68" s="2">
        <v>200</v>
      </c>
      <c r="D68" s="3">
        <v>0</v>
      </c>
      <c r="E68" s="3">
        <v>0</v>
      </c>
      <c r="F68" s="3">
        <v>19</v>
      </c>
      <c r="G68" s="4">
        <v>75</v>
      </c>
      <c r="H68" s="5" t="s">
        <v>57</v>
      </c>
    </row>
    <row r="69" spans="1:8" ht="15" customHeight="1" x14ac:dyDescent="0.25">
      <c r="A69" s="138"/>
      <c r="B69" s="6" t="s">
        <v>28</v>
      </c>
      <c r="C69" s="2">
        <v>30</v>
      </c>
      <c r="D69" s="3">
        <v>1.98</v>
      </c>
      <c r="E69" s="3">
        <v>0.27</v>
      </c>
      <c r="F69" s="3">
        <v>11.4</v>
      </c>
      <c r="G69" s="4">
        <v>59.7</v>
      </c>
      <c r="H69" s="1"/>
    </row>
    <row r="70" spans="1:8" ht="15" customHeight="1" x14ac:dyDescent="0.25">
      <c r="A70" s="139"/>
      <c r="B70" s="6" t="s">
        <v>29</v>
      </c>
      <c r="C70" s="2">
        <v>30</v>
      </c>
      <c r="D70" s="3">
        <v>1.98</v>
      </c>
      <c r="E70" s="3">
        <v>0.36</v>
      </c>
      <c r="F70" s="3">
        <v>10.02</v>
      </c>
      <c r="G70" s="4">
        <v>52.2</v>
      </c>
      <c r="H70" s="1"/>
    </row>
    <row r="71" spans="1:8" s="8" customFormat="1" ht="15" customHeight="1" x14ac:dyDescent="0.25">
      <c r="A71" s="131" t="s">
        <v>30</v>
      </c>
      <c r="B71" s="132"/>
      <c r="C71" s="30">
        <f>SUM(C64:C70)</f>
        <v>760</v>
      </c>
      <c r="D71" s="30">
        <f>SUM(D64:D70)</f>
        <v>26.44</v>
      </c>
      <c r="E71" s="30">
        <f>SUM(E64:E70)</f>
        <v>25.76</v>
      </c>
      <c r="F71" s="30">
        <f>SUM(F64:F70)</f>
        <v>116.38</v>
      </c>
      <c r="G71" s="30">
        <f>SUM(G64:G70)</f>
        <v>743.17000000000007</v>
      </c>
      <c r="H71" s="31"/>
    </row>
    <row r="72" spans="1:8" ht="15" customHeight="1" x14ac:dyDescent="0.25">
      <c r="A72" s="120" t="s">
        <v>31</v>
      </c>
      <c r="B72" s="6" t="s">
        <v>59</v>
      </c>
      <c r="C72" s="2">
        <v>200</v>
      </c>
      <c r="D72" s="3">
        <v>4.4000000000000004</v>
      </c>
      <c r="E72" s="3">
        <v>4</v>
      </c>
      <c r="F72" s="3">
        <v>18.600000000000001</v>
      </c>
      <c r="G72" s="4">
        <v>158</v>
      </c>
      <c r="H72" s="5"/>
    </row>
    <row r="73" spans="1:8" ht="15" customHeight="1" x14ac:dyDescent="0.25">
      <c r="A73" s="120"/>
      <c r="B73" s="6" t="s">
        <v>61</v>
      </c>
      <c r="C73" s="2">
        <v>100</v>
      </c>
      <c r="D73" s="3">
        <v>6.5</v>
      </c>
      <c r="E73" s="3">
        <v>7.4</v>
      </c>
      <c r="F73" s="3">
        <v>30.26</v>
      </c>
      <c r="G73" s="4">
        <v>191.2</v>
      </c>
      <c r="H73" s="5">
        <v>564</v>
      </c>
    </row>
    <row r="74" spans="1:8" s="8" customFormat="1" ht="15" customHeight="1" x14ac:dyDescent="0.25">
      <c r="A74" s="120" t="s">
        <v>35</v>
      </c>
      <c r="B74" s="121"/>
      <c r="C74" s="30">
        <f>SUM(C72:C73)</f>
        <v>300</v>
      </c>
      <c r="D74" s="30">
        <f t="shared" ref="D74:G74" si="7">SUM(D72:D73)</f>
        <v>10.9</v>
      </c>
      <c r="E74" s="30">
        <f t="shared" si="7"/>
        <v>11.4</v>
      </c>
      <c r="F74" s="30">
        <f t="shared" si="7"/>
        <v>48.86</v>
      </c>
      <c r="G74" s="30">
        <f t="shared" si="7"/>
        <v>349.2</v>
      </c>
      <c r="H74" s="31"/>
    </row>
    <row r="75" spans="1:8" s="8" customFormat="1" ht="15" customHeight="1" thickBot="1" x14ac:dyDescent="0.3">
      <c r="A75" s="134" t="s">
        <v>36</v>
      </c>
      <c r="B75" s="140"/>
      <c r="C75" s="33">
        <f>C74+C71+C63</f>
        <v>1560</v>
      </c>
      <c r="D75" s="33">
        <f t="shared" ref="D75:G75" si="8">D74+D71+D63</f>
        <v>55.120000000000005</v>
      </c>
      <c r="E75" s="33">
        <f t="shared" si="8"/>
        <v>54.14</v>
      </c>
      <c r="F75" s="33">
        <f t="shared" si="8"/>
        <v>236.26</v>
      </c>
      <c r="G75" s="33">
        <f t="shared" si="8"/>
        <v>1568.1100000000001</v>
      </c>
      <c r="H75" s="34"/>
    </row>
    <row r="76" spans="1:8" s="8" customFormat="1" ht="15" customHeight="1" x14ac:dyDescent="0.25">
      <c r="A76" s="128" t="s">
        <v>62</v>
      </c>
      <c r="B76" s="129"/>
      <c r="C76" s="129"/>
      <c r="D76" s="129"/>
      <c r="E76" s="129"/>
      <c r="F76" s="129"/>
      <c r="G76" s="129"/>
      <c r="H76" s="133"/>
    </row>
    <row r="77" spans="1:8" ht="15" customHeight="1" x14ac:dyDescent="0.25">
      <c r="A77" s="120" t="s">
        <v>12</v>
      </c>
      <c r="B77" s="6" t="s">
        <v>54</v>
      </c>
      <c r="C77" s="2">
        <v>60</v>
      </c>
      <c r="D77" s="3">
        <v>0.48</v>
      </c>
      <c r="E77" s="3">
        <v>0.06</v>
      </c>
      <c r="F77" s="3">
        <v>1.02</v>
      </c>
      <c r="G77" s="4">
        <v>7.8</v>
      </c>
      <c r="H77" s="5" t="s">
        <v>14</v>
      </c>
    </row>
    <row r="78" spans="1:8" ht="15" customHeight="1" x14ac:dyDescent="0.25">
      <c r="A78" s="120"/>
      <c r="B78" s="6" t="s">
        <v>95</v>
      </c>
      <c r="C78" s="2">
        <v>90</v>
      </c>
      <c r="D78" s="3">
        <v>11.4</v>
      </c>
      <c r="E78" s="3">
        <v>14.94</v>
      </c>
      <c r="F78" s="3">
        <v>19.899999999999999</v>
      </c>
      <c r="G78" s="4">
        <v>262.60000000000002</v>
      </c>
      <c r="H78" s="5">
        <v>412</v>
      </c>
    </row>
    <row r="79" spans="1:8" ht="15" customHeight="1" x14ac:dyDescent="0.25">
      <c r="A79" s="120"/>
      <c r="B79" s="6" t="s">
        <v>65</v>
      </c>
      <c r="C79" s="2">
        <v>150</v>
      </c>
      <c r="D79" s="3">
        <v>5.64</v>
      </c>
      <c r="E79" s="3">
        <v>3.91</v>
      </c>
      <c r="F79" s="3">
        <v>38.85</v>
      </c>
      <c r="G79" s="4">
        <v>225.67</v>
      </c>
      <c r="H79" s="1">
        <v>237</v>
      </c>
    </row>
    <row r="80" spans="1:8" ht="15" customHeight="1" x14ac:dyDescent="0.25">
      <c r="A80" s="120"/>
      <c r="B80" s="6" t="s">
        <v>18</v>
      </c>
      <c r="C80" s="2">
        <v>200</v>
      </c>
      <c r="D80" s="3">
        <v>0.2</v>
      </c>
      <c r="E80" s="3">
        <v>0.06</v>
      </c>
      <c r="F80" s="3">
        <v>7.06</v>
      </c>
      <c r="G80" s="4">
        <v>28.04</v>
      </c>
      <c r="H80" s="1">
        <v>143</v>
      </c>
    </row>
    <row r="81" spans="1:8" ht="15" customHeight="1" x14ac:dyDescent="0.25">
      <c r="A81" s="120"/>
      <c r="B81" s="6" t="s">
        <v>28</v>
      </c>
      <c r="C81" s="2">
        <v>15</v>
      </c>
      <c r="D81" s="3">
        <v>0.99</v>
      </c>
      <c r="E81" s="3">
        <v>0.13</v>
      </c>
      <c r="F81" s="3">
        <v>5.7</v>
      </c>
      <c r="G81" s="4">
        <v>29.85</v>
      </c>
      <c r="H81" s="5"/>
    </row>
    <row r="82" spans="1:8" s="8" customFormat="1" ht="15" customHeight="1" x14ac:dyDescent="0.25">
      <c r="A82" s="120" t="s">
        <v>19</v>
      </c>
      <c r="B82" s="121"/>
      <c r="C82" s="30">
        <f>SUM(C77:C81)</f>
        <v>515</v>
      </c>
      <c r="D82" s="30">
        <f t="shared" ref="D82:G82" si="9">SUM(D77:D81)</f>
        <v>18.709999999999997</v>
      </c>
      <c r="E82" s="30">
        <f t="shared" si="9"/>
        <v>19.099999999999998</v>
      </c>
      <c r="F82" s="30">
        <f t="shared" si="9"/>
        <v>72.53</v>
      </c>
      <c r="G82" s="30">
        <f t="shared" si="9"/>
        <v>553.96</v>
      </c>
      <c r="H82" s="31"/>
    </row>
    <row r="83" spans="1:8" s="8" customFormat="1" ht="15" customHeight="1" x14ac:dyDescent="0.25">
      <c r="A83" s="134" t="s">
        <v>20</v>
      </c>
      <c r="B83" s="6" t="s">
        <v>43</v>
      </c>
      <c r="C83" s="2">
        <v>60</v>
      </c>
      <c r="D83" s="3">
        <v>0.79</v>
      </c>
      <c r="E83" s="3">
        <v>0.06</v>
      </c>
      <c r="F83" s="3">
        <v>4.2</v>
      </c>
      <c r="G83" s="4">
        <v>21.21</v>
      </c>
      <c r="H83" s="5">
        <v>16</v>
      </c>
    </row>
    <row r="84" spans="1:8" ht="27.75" customHeight="1" x14ac:dyDescent="0.25">
      <c r="A84" s="135"/>
      <c r="B84" s="6" t="s">
        <v>69</v>
      </c>
      <c r="C84" s="2">
        <v>200</v>
      </c>
      <c r="D84" s="3">
        <v>3.42</v>
      </c>
      <c r="E84" s="3">
        <v>2.58</v>
      </c>
      <c r="F84" s="3">
        <v>20.04</v>
      </c>
      <c r="G84" s="4">
        <v>152.36000000000001</v>
      </c>
      <c r="H84" s="1">
        <v>147</v>
      </c>
    </row>
    <row r="85" spans="1:8" ht="15" customHeight="1" x14ac:dyDescent="0.25">
      <c r="A85" s="135"/>
      <c r="B85" s="6" t="s">
        <v>70</v>
      </c>
      <c r="C85" s="2">
        <v>240</v>
      </c>
      <c r="D85" s="3">
        <v>17.559999999999999</v>
      </c>
      <c r="E85" s="3">
        <v>22.36</v>
      </c>
      <c r="F85" s="3">
        <v>56.97</v>
      </c>
      <c r="G85" s="4">
        <v>405.36</v>
      </c>
      <c r="H85" s="1">
        <v>407</v>
      </c>
    </row>
    <row r="86" spans="1:8" ht="15" customHeight="1" x14ac:dyDescent="0.25">
      <c r="A86" s="135"/>
      <c r="B86" s="6" t="s">
        <v>27</v>
      </c>
      <c r="C86" s="2">
        <v>200</v>
      </c>
      <c r="D86" s="3">
        <v>0.08</v>
      </c>
      <c r="E86" s="3">
        <v>0</v>
      </c>
      <c r="F86" s="3">
        <v>10.62</v>
      </c>
      <c r="G86" s="4">
        <v>40.44</v>
      </c>
      <c r="H86" s="1">
        <v>508</v>
      </c>
    </row>
    <row r="87" spans="1:8" ht="15" customHeight="1" x14ac:dyDescent="0.25">
      <c r="A87" s="135"/>
      <c r="B87" s="6" t="s">
        <v>28</v>
      </c>
      <c r="C87" s="2">
        <v>30</v>
      </c>
      <c r="D87" s="3">
        <v>1.98</v>
      </c>
      <c r="E87" s="3">
        <v>0.27</v>
      </c>
      <c r="F87" s="3">
        <v>11.4</v>
      </c>
      <c r="G87" s="4">
        <v>59.7</v>
      </c>
      <c r="H87" s="5"/>
    </row>
    <row r="88" spans="1:8" ht="15" customHeight="1" x14ac:dyDescent="0.25">
      <c r="A88" s="136"/>
      <c r="B88" s="6" t="s">
        <v>29</v>
      </c>
      <c r="C88" s="2">
        <v>30</v>
      </c>
      <c r="D88" s="3">
        <v>1.98</v>
      </c>
      <c r="E88" s="3">
        <v>0.36</v>
      </c>
      <c r="F88" s="3">
        <v>10.02</v>
      </c>
      <c r="G88" s="4">
        <v>52.2</v>
      </c>
      <c r="H88" s="5"/>
    </row>
    <row r="89" spans="1:8" s="8" customFormat="1" ht="15" customHeight="1" x14ac:dyDescent="0.25">
      <c r="A89" s="120" t="s">
        <v>30</v>
      </c>
      <c r="B89" s="121"/>
      <c r="C89" s="30">
        <f>SUM(C83:C88)</f>
        <v>760</v>
      </c>
      <c r="D89" s="30">
        <f t="shared" ref="D89:G89" si="10">SUM(D83:D88)</f>
        <v>25.81</v>
      </c>
      <c r="E89" s="30">
        <f t="shared" si="10"/>
        <v>25.63</v>
      </c>
      <c r="F89" s="30">
        <f t="shared" si="10"/>
        <v>113.25</v>
      </c>
      <c r="G89" s="30">
        <f t="shared" si="10"/>
        <v>731.27000000000021</v>
      </c>
      <c r="H89" s="31"/>
    </row>
    <row r="90" spans="1:8" ht="15" customHeight="1" x14ac:dyDescent="0.25">
      <c r="A90" s="120" t="s">
        <v>31</v>
      </c>
      <c r="B90" s="6" t="s">
        <v>71</v>
      </c>
      <c r="C90" s="2">
        <v>200</v>
      </c>
      <c r="D90" s="3">
        <v>0.2</v>
      </c>
      <c r="E90" s="3">
        <v>0.2</v>
      </c>
      <c r="F90" s="3">
        <v>18.8</v>
      </c>
      <c r="G90" s="4">
        <v>100</v>
      </c>
      <c r="H90" s="5"/>
    </row>
    <row r="91" spans="1:8" ht="15" customHeight="1" x14ac:dyDescent="0.25">
      <c r="A91" s="120"/>
      <c r="B91" s="6" t="s">
        <v>78</v>
      </c>
      <c r="C91" s="2">
        <v>100</v>
      </c>
      <c r="D91" s="3">
        <v>9.6999999999999993</v>
      </c>
      <c r="E91" s="3">
        <v>10.3</v>
      </c>
      <c r="F91" s="3">
        <v>30.5</v>
      </c>
      <c r="G91" s="4">
        <v>241.36</v>
      </c>
      <c r="H91" s="5" t="s">
        <v>77</v>
      </c>
    </row>
    <row r="92" spans="1:8" s="8" customFormat="1" ht="15" customHeight="1" x14ac:dyDescent="0.25">
      <c r="A92" s="120" t="s">
        <v>35</v>
      </c>
      <c r="B92" s="121"/>
      <c r="C92" s="30">
        <f>SUM(C90:C91)</f>
        <v>300</v>
      </c>
      <c r="D92" s="30">
        <f t="shared" ref="D92:G92" si="11">SUM(D90:D91)</f>
        <v>9.8999999999999986</v>
      </c>
      <c r="E92" s="30">
        <f t="shared" si="11"/>
        <v>10.5</v>
      </c>
      <c r="F92" s="30">
        <f t="shared" si="11"/>
        <v>49.3</v>
      </c>
      <c r="G92" s="30">
        <f t="shared" si="11"/>
        <v>341.36</v>
      </c>
      <c r="H92" s="31"/>
    </row>
    <row r="93" spans="1:8" s="8" customFormat="1" ht="15" customHeight="1" thickBot="1" x14ac:dyDescent="0.3">
      <c r="A93" s="134" t="s">
        <v>36</v>
      </c>
      <c r="B93" s="140"/>
      <c r="C93" s="33">
        <f>C92+C89+C82</f>
        <v>1575</v>
      </c>
      <c r="D93" s="33">
        <f t="shared" ref="D93:G93" si="12">D92+D89+D82</f>
        <v>54.419999999999987</v>
      </c>
      <c r="E93" s="33">
        <f t="shared" si="12"/>
        <v>55.22999999999999</v>
      </c>
      <c r="F93" s="33">
        <f t="shared" si="12"/>
        <v>235.08</v>
      </c>
      <c r="G93" s="33">
        <f t="shared" si="12"/>
        <v>1626.5900000000001</v>
      </c>
      <c r="H93" s="34"/>
    </row>
    <row r="94" spans="1:8" s="8" customFormat="1" ht="15" customHeight="1" x14ac:dyDescent="0.25">
      <c r="A94" s="128" t="s">
        <v>73</v>
      </c>
      <c r="B94" s="129"/>
      <c r="C94" s="129"/>
      <c r="D94" s="129"/>
      <c r="E94" s="129"/>
      <c r="F94" s="129"/>
      <c r="G94" s="129"/>
      <c r="H94" s="133"/>
    </row>
    <row r="95" spans="1:8" ht="15" customHeight="1" x14ac:dyDescent="0.25">
      <c r="A95" s="120" t="s">
        <v>12</v>
      </c>
      <c r="B95" s="6" t="s">
        <v>74</v>
      </c>
      <c r="C95" s="2">
        <v>200</v>
      </c>
      <c r="D95" s="3">
        <v>11.7</v>
      </c>
      <c r="E95" s="3">
        <v>15.15</v>
      </c>
      <c r="F95" s="3">
        <v>31.38</v>
      </c>
      <c r="G95" s="4">
        <v>251.36</v>
      </c>
      <c r="H95" s="1">
        <v>296</v>
      </c>
    </row>
    <row r="96" spans="1:8" ht="15" customHeight="1" x14ac:dyDescent="0.25">
      <c r="A96" s="120"/>
      <c r="B96" s="6" t="s">
        <v>126</v>
      </c>
      <c r="C96" s="2">
        <v>100</v>
      </c>
      <c r="D96" s="3">
        <v>6.36</v>
      </c>
      <c r="E96" s="3">
        <v>2.98</v>
      </c>
      <c r="F96" s="3">
        <v>43.92</v>
      </c>
      <c r="G96" s="4">
        <v>290.82</v>
      </c>
      <c r="H96" s="5" t="s">
        <v>127</v>
      </c>
    </row>
    <row r="97" spans="1:8" ht="15" customHeight="1" x14ac:dyDescent="0.25">
      <c r="A97" s="120"/>
      <c r="B97" s="6" t="s">
        <v>42</v>
      </c>
      <c r="C97" s="2">
        <v>200</v>
      </c>
      <c r="D97" s="3">
        <v>0.24</v>
      </c>
      <c r="E97" s="3">
        <v>0</v>
      </c>
      <c r="F97" s="3">
        <v>7.14</v>
      </c>
      <c r="G97" s="4">
        <v>29.8</v>
      </c>
      <c r="H97" s="1">
        <v>144</v>
      </c>
    </row>
    <row r="98" spans="1:8" s="8" customFormat="1" ht="15" customHeight="1" x14ac:dyDescent="0.25">
      <c r="A98" s="120" t="s">
        <v>19</v>
      </c>
      <c r="B98" s="121"/>
      <c r="C98" s="30">
        <f>SUM(C95:C97)</f>
        <v>500</v>
      </c>
      <c r="D98" s="30">
        <f t="shared" ref="D98:G98" si="13">SUM(D95:D97)</f>
        <v>18.299999999999997</v>
      </c>
      <c r="E98" s="30">
        <f t="shared" si="13"/>
        <v>18.13</v>
      </c>
      <c r="F98" s="30">
        <f t="shared" si="13"/>
        <v>82.44</v>
      </c>
      <c r="G98" s="30">
        <f t="shared" si="13"/>
        <v>571.98</v>
      </c>
      <c r="H98" s="31"/>
    </row>
    <row r="99" spans="1:8" s="8" customFormat="1" ht="15" customHeight="1" x14ac:dyDescent="0.25">
      <c r="A99" s="134" t="s">
        <v>20</v>
      </c>
      <c r="B99" s="6" t="s">
        <v>68</v>
      </c>
      <c r="C99" s="2">
        <v>60</v>
      </c>
      <c r="D99" s="3">
        <v>0.89</v>
      </c>
      <c r="E99" s="3">
        <v>1.57</v>
      </c>
      <c r="F99" s="3">
        <v>5.92</v>
      </c>
      <c r="G99" s="4">
        <v>41.24</v>
      </c>
      <c r="H99" s="5">
        <v>119</v>
      </c>
    </row>
    <row r="100" spans="1:8" ht="15" customHeight="1" x14ac:dyDescent="0.25">
      <c r="A100" s="135"/>
      <c r="B100" s="6" t="s">
        <v>75</v>
      </c>
      <c r="C100" s="2">
        <v>200</v>
      </c>
      <c r="D100" s="3">
        <v>2.1</v>
      </c>
      <c r="E100" s="3">
        <v>4.68</v>
      </c>
      <c r="F100" s="3">
        <v>7.56</v>
      </c>
      <c r="G100" s="4">
        <v>81.459999999999994</v>
      </c>
      <c r="H100" s="5">
        <v>142</v>
      </c>
    </row>
    <row r="101" spans="1:8" ht="15" customHeight="1" x14ac:dyDescent="0.25">
      <c r="A101" s="135"/>
      <c r="B101" s="6" t="s">
        <v>124</v>
      </c>
      <c r="C101" s="2">
        <v>240</v>
      </c>
      <c r="D101" s="3">
        <v>18.59</v>
      </c>
      <c r="E101" s="3">
        <v>19.37</v>
      </c>
      <c r="F101" s="3">
        <v>61.62</v>
      </c>
      <c r="G101" s="4">
        <v>489.23</v>
      </c>
      <c r="H101" s="1">
        <v>265</v>
      </c>
    </row>
    <row r="102" spans="1:8" ht="15" customHeight="1" x14ac:dyDescent="0.25">
      <c r="A102" s="135"/>
      <c r="B102" s="6" t="s">
        <v>76</v>
      </c>
      <c r="C102" s="2">
        <v>200</v>
      </c>
      <c r="D102" s="3">
        <v>0.32</v>
      </c>
      <c r="E102" s="3">
        <v>0.14000000000000001</v>
      </c>
      <c r="F102" s="3">
        <v>11.46</v>
      </c>
      <c r="G102" s="4">
        <v>48.32</v>
      </c>
      <c r="H102" s="1">
        <v>519</v>
      </c>
    </row>
    <row r="103" spans="1:8" ht="15" customHeight="1" x14ac:dyDescent="0.25">
      <c r="A103" s="135"/>
      <c r="B103" s="6" t="s">
        <v>28</v>
      </c>
      <c r="C103" s="2">
        <v>30</v>
      </c>
      <c r="D103" s="3">
        <v>1.98</v>
      </c>
      <c r="E103" s="3">
        <v>0.27</v>
      </c>
      <c r="F103" s="3">
        <v>11.4</v>
      </c>
      <c r="G103" s="4">
        <v>59.7</v>
      </c>
      <c r="H103" s="5"/>
    </row>
    <row r="104" spans="1:8" ht="15" customHeight="1" x14ac:dyDescent="0.25">
      <c r="A104" s="136"/>
      <c r="B104" s="6" t="s">
        <v>29</v>
      </c>
      <c r="C104" s="2">
        <v>30</v>
      </c>
      <c r="D104" s="3">
        <v>1.98</v>
      </c>
      <c r="E104" s="3">
        <v>0.36</v>
      </c>
      <c r="F104" s="3">
        <v>10.02</v>
      </c>
      <c r="G104" s="4">
        <v>52.2</v>
      </c>
      <c r="H104" s="5"/>
    </row>
    <row r="105" spans="1:8" s="8" customFormat="1" ht="15" customHeight="1" x14ac:dyDescent="0.25">
      <c r="A105" s="120" t="s">
        <v>30</v>
      </c>
      <c r="B105" s="121"/>
      <c r="C105" s="30">
        <f>SUM(C99:C104)</f>
        <v>760</v>
      </c>
      <c r="D105" s="30">
        <f t="shared" ref="D105:G105" si="14">SUM(D99:D104)</f>
        <v>25.86</v>
      </c>
      <c r="E105" s="30">
        <f t="shared" si="14"/>
        <v>26.39</v>
      </c>
      <c r="F105" s="30">
        <f t="shared" si="14"/>
        <v>107.98</v>
      </c>
      <c r="G105" s="30">
        <f t="shared" si="14"/>
        <v>772.1500000000002</v>
      </c>
      <c r="H105" s="31"/>
    </row>
    <row r="106" spans="1:8" ht="15" customHeight="1" x14ac:dyDescent="0.25">
      <c r="A106" s="120" t="s">
        <v>31</v>
      </c>
      <c r="B106" s="6" t="s">
        <v>48</v>
      </c>
      <c r="C106" s="2">
        <v>200</v>
      </c>
      <c r="D106" s="3">
        <v>0.14000000000000001</v>
      </c>
      <c r="E106" s="3">
        <v>0.06</v>
      </c>
      <c r="F106" s="3">
        <v>8</v>
      </c>
      <c r="G106" s="4">
        <v>32.700000000000003</v>
      </c>
      <c r="H106" s="5">
        <v>511</v>
      </c>
    </row>
    <row r="107" spans="1:8" ht="15" customHeight="1" x14ac:dyDescent="0.25">
      <c r="A107" s="120"/>
      <c r="B107" s="6" t="s">
        <v>72</v>
      </c>
      <c r="C107" s="2">
        <v>100</v>
      </c>
      <c r="D107" s="3">
        <v>9.5</v>
      </c>
      <c r="E107" s="3">
        <v>10.199999999999999</v>
      </c>
      <c r="F107" s="3">
        <v>30.5</v>
      </c>
      <c r="G107" s="4">
        <v>245.28</v>
      </c>
      <c r="H107" s="5">
        <v>573</v>
      </c>
    </row>
    <row r="108" spans="1:8" s="8" customFormat="1" ht="15" customHeight="1" x14ac:dyDescent="0.25">
      <c r="A108" s="120" t="s">
        <v>35</v>
      </c>
      <c r="B108" s="121"/>
      <c r="C108" s="30">
        <f>SUM(C106:C107)</f>
        <v>300</v>
      </c>
      <c r="D108" s="30">
        <f t="shared" ref="D108:G108" si="15">SUM(D106:D107)</f>
        <v>9.64</v>
      </c>
      <c r="E108" s="30">
        <f t="shared" si="15"/>
        <v>10.26</v>
      </c>
      <c r="F108" s="30">
        <f t="shared" si="15"/>
        <v>38.5</v>
      </c>
      <c r="G108" s="30">
        <f t="shared" si="15"/>
        <v>277.98</v>
      </c>
      <c r="H108" s="31"/>
    </row>
    <row r="109" spans="1:8" s="8" customFormat="1" ht="15" customHeight="1" thickBot="1" x14ac:dyDescent="0.3">
      <c r="A109" s="134" t="s">
        <v>36</v>
      </c>
      <c r="B109" s="140"/>
      <c r="C109" s="33">
        <f>C108+C105+C98</f>
        <v>1560</v>
      </c>
      <c r="D109" s="33">
        <f t="shared" ref="D109:G109" si="16">D108+D105+D98</f>
        <v>53.8</v>
      </c>
      <c r="E109" s="33">
        <f t="shared" si="16"/>
        <v>54.78</v>
      </c>
      <c r="F109" s="33">
        <f t="shared" si="16"/>
        <v>228.92000000000002</v>
      </c>
      <c r="G109" s="33">
        <f t="shared" si="16"/>
        <v>1622.1100000000001</v>
      </c>
      <c r="H109" s="34"/>
    </row>
    <row r="110" spans="1:8" s="8" customFormat="1" ht="15" customHeight="1" x14ac:dyDescent="0.25">
      <c r="A110" s="128" t="s">
        <v>79</v>
      </c>
      <c r="B110" s="129"/>
      <c r="C110" s="129"/>
      <c r="D110" s="129"/>
      <c r="E110" s="129"/>
      <c r="F110" s="129"/>
      <c r="G110" s="129"/>
      <c r="H110" s="133"/>
    </row>
    <row r="111" spans="1:8" ht="15" customHeight="1" x14ac:dyDescent="0.25">
      <c r="A111" s="120" t="s">
        <v>12</v>
      </c>
      <c r="B111" s="6" t="s">
        <v>39</v>
      </c>
      <c r="C111" s="2">
        <v>220</v>
      </c>
      <c r="D111" s="3">
        <v>12.45</v>
      </c>
      <c r="E111" s="3">
        <v>14.8</v>
      </c>
      <c r="F111" s="3">
        <v>26.51</v>
      </c>
      <c r="G111" s="4">
        <v>276.45</v>
      </c>
      <c r="H111" s="5" t="s">
        <v>38</v>
      </c>
    </row>
    <row r="112" spans="1:8" ht="15" customHeight="1" x14ac:dyDescent="0.25">
      <c r="A112" s="120"/>
      <c r="B112" s="6" t="s">
        <v>15</v>
      </c>
      <c r="C112" s="2">
        <v>30</v>
      </c>
      <c r="D112" s="3">
        <v>0</v>
      </c>
      <c r="E112" s="3">
        <v>0</v>
      </c>
      <c r="F112" s="3">
        <v>20.399999999999999</v>
      </c>
      <c r="G112" s="4">
        <v>81.599999999999994</v>
      </c>
      <c r="H112" s="5" t="s">
        <v>14</v>
      </c>
    </row>
    <row r="113" spans="1:8" ht="15" customHeight="1" x14ac:dyDescent="0.25">
      <c r="A113" s="120"/>
      <c r="B113" s="6" t="s">
        <v>16</v>
      </c>
      <c r="C113" s="2">
        <v>50</v>
      </c>
      <c r="D113" s="3">
        <v>3.75</v>
      </c>
      <c r="E113" s="3">
        <v>1.25</v>
      </c>
      <c r="F113" s="3">
        <v>26</v>
      </c>
      <c r="G113" s="4">
        <v>135</v>
      </c>
      <c r="H113" s="5"/>
    </row>
    <row r="114" spans="1:8" ht="15" customHeight="1" x14ac:dyDescent="0.25">
      <c r="A114" s="120"/>
      <c r="B114" s="6" t="s">
        <v>18</v>
      </c>
      <c r="C114" s="2">
        <v>200</v>
      </c>
      <c r="D114" s="3">
        <v>0.2</v>
      </c>
      <c r="E114" s="3">
        <v>0.06</v>
      </c>
      <c r="F114" s="3">
        <v>7.06</v>
      </c>
      <c r="G114" s="4">
        <v>28.04</v>
      </c>
      <c r="H114" s="5" t="s">
        <v>17</v>
      </c>
    </row>
    <row r="115" spans="1:8" s="8" customFormat="1" ht="15" customHeight="1" x14ac:dyDescent="0.25">
      <c r="A115" s="131" t="s">
        <v>19</v>
      </c>
      <c r="B115" s="132"/>
      <c r="C115" s="30">
        <f>SUM(C111:C114)</f>
        <v>500</v>
      </c>
      <c r="D115" s="30">
        <f t="shared" ref="D115:G115" si="17">SUM(D111:D114)</f>
        <v>16.399999999999999</v>
      </c>
      <c r="E115" s="30">
        <f t="shared" si="17"/>
        <v>16.11</v>
      </c>
      <c r="F115" s="30">
        <f t="shared" si="17"/>
        <v>79.97</v>
      </c>
      <c r="G115" s="30">
        <f t="shared" si="17"/>
        <v>521.08999999999992</v>
      </c>
      <c r="H115" s="31"/>
    </row>
    <row r="116" spans="1:8" s="8" customFormat="1" ht="15" customHeight="1" x14ac:dyDescent="0.25">
      <c r="A116" s="134" t="s">
        <v>20</v>
      </c>
      <c r="B116" s="6" t="s">
        <v>43</v>
      </c>
      <c r="C116" s="2">
        <v>60</v>
      </c>
      <c r="D116" s="3">
        <v>0.79</v>
      </c>
      <c r="E116" s="3">
        <v>0.06</v>
      </c>
      <c r="F116" s="3">
        <v>4.2</v>
      </c>
      <c r="G116" s="4">
        <v>21.21</v>
      </c>
      <c r="H116" s="5">
        <v>16</v>
      </c>
    </row>
    <row r="117" spans="1:8" ht="15" customHeight="1" x14ac:dyDescent="0.25">
      <c r="A117" s="135"/>
      <c r="B117" s="6" t="s">
        <v>80</v>
      </c>
      <c r="C117" s="2">
        <v>200</v>
      </c>
      <c r="D117" s="3">
        <v>2.2200000000000002</v>
      </c>
      <c r="E117" s="3">
        <v>3.5</v>
      </c>
      <c r="F117" s="3">
        <v>8.9</v>
      </c>
      <c r="G117" s="4">
        <v>76.2</v>
      </c>
      <c r="H117" s="5">
        <v>128</v>
      </c>
    </row>
    <row r="118" spans="1:8" ht="15" customHeight="1" x14ac:dyDescent="0.25">
      <c r="A118" s="135"/>
      <c r="B118" s="6" t="s">
        <v>81</v>
      </c>
      <c r="C118" s="2">
        <v>90</v>
      </c>
      <c r="D118" s="3">
        <v>12.8</v>
      </c>
      <c r="E118" s="3">
        <v>17.649999999999999</v>
      </c>
      <c r="F118" s="3">
        <v>35.200000000000003</v>
      </c>
      <c r="G118" s="4">
        <v>265.60000000000002</v>
      </c>
      <c r="H118" s="5" t="s">
        <v>14</v>
      </c>
    </row>
    <row r="119" spans="1:8" ht="15" customHeight="1" x14ac:dyDescent="0.25">
      <c r="A119" s="135"/>
      <c r="B119" s="6" t="s">
        <v>82</v>
      </c>
      <c r="C119" s="2">
        <v>150</v>
      </c>
      <c r="D119" s="3">
        <v>5.65</v>
      </c>
      <c r="E119" s="3">
        <v>2.5</v>
      </c>
      <c r="F119" s="3">
        <v>35.590000000000003</v>
      </c>
      <c r="G119" s="4">
        <v>191.4</v>
      </c>
      <c r="H119" s="5" t="s">
        <v>25</v>
      </c>
    </row>
    <row r="120" spans="1:8" ht="15" customHeight="1" x14ac:dyDescent="0.25">
      <c r="A120" s="135"/>
      <c r="B120" s="6" t="s">
        <v>27</v>
      </c>
      <c r="C120" s="2">
        <v>200</v>
      </c>
      <c r="D120" s="3">
        <v>0.08</v>
      </c>
      <c r="E120" s="3">
        <v>0</v>
      </c>
      <c r="F120" s="3">
        <v>10.62</v>
      </c>
      <c r="G120" s="4">
        <v>40.44</v>
      </c>
      <c r="H120" s="1">
        <v>508</v>
      </c>
    </row>
    <row r="121" spans="1:8" ht="15" customHeight="1" x14ac:dyDescent="0.25">
      <c r="A121" s="135"/>
      <c r="B121" s="6" t="s">
        <v>28</v>
      </c>
      <c r="C121" s="2">
        <v>30</v>
      </c>
      <c r="D121" s="3">
        <v>1.98</v>
      </c>
      <c r="E121" s="3">
        <v>0.27</v>
      </c>
      <c r="F121" s="3">
        <v>11.4</v>
      </c>
      <c r="G121" s="4">
        <v>59.7</v>
      </c>
      <c r="H121" s="5"/>
    </row>
    <row r="122" spans="1:8" ht="15" customHeight="1" x14ac:dyDescent="0.25">
      <c r="A122" s="136"/>
      <c r="B122" s="6" t="s">
        <v>29</v>
      </c>
      <c r="C122" s="2">
        <v>30</v>
      </c>
      <c r="D122" s="3">
        <v>1.98</v>
      </c>
      <c r="E122" s="3">
        <v>0.36</v>
      </c>
      <c r="F122" s="3">
        <v>10.02</v>
      </c>
      <c r="G122" s="4">
        <v>52.2</v>
      </c>
      <c r="H122" s="5"/>
    </row>
    <row r="123" spans="1:8" s="8" customFormat="1" ht="15" customHeight="1" x14ac:dyDescent="0.25">
      <c r="A123" s="131" t="s">
        <v>30</v>
      </c>
      <c r="B123" s="132"/>
      <c r="C123" s="30">
        <f>SUM(C116:C122)</f>
        <v>760</v>
      </c>
      <c r="D123" s="30">
        <f>SUM(D116:D122)</f>
        <v>25.5</v>
      </c>
      <c r="E123" s="30">
        <f>SUM(E116:E122)</f>
        <v>24.339999999999996</v>
      </c>
      <c r="F123" s="30">
        <f>SUM(F116:F122)</f>
        <v>115.93000000000002</v>
      </c>
      <c r="G123" s="30">
        <f>SUM(G116:G122)</f>
        <v>706.75</v>
      </c>
      <c r="H123" s="31"/>
    </row>
    <row r="124" spans="1:8" ht="15" customHeight="1" x14ac:dyDescent="0.25">
      <c r="A124" s="120" t="s">
        <v>31</v>
      </c>
      <c r="B124" s="6" t="s">
        <v>49</v>
      </c>
      <c r="C124" s="2">
        <v>200</v>
      </c>
      <c r="D124" s="3">
        <v>0</v>
      </c>
      <c r="E124" s="3">
        <v>0</v>
      </c>
      <c r="F124" s="3">
        <v>15</v>
      </c>
      <c r="G124" s="4">
        <v>95</v>
      </c>
      <c r="H124" s="5" t="s">
        <v>207</v>
      </c>
    </row>
    <row r="125" spans="1:8" ht="15" customHeight="1" x14ac:dyDescent="0.25">
      <c r="A125" s="120"/>
      <c r="B125" s="6" t="s">
        <v>83</v>
      </c>
      <c r="C125" s="2">
        <v>100</v>
      </c>
      <c r="D125" s="3">
        <v>9.6999999999999993</v>
      </c>
      <c r="E125" s="3">
        <v>10.199999999999999</v>
      </c>
      <c r="F125" s="3">
        <v>33.700000000000003</v>
      </c>
      <c r="G125" s="4">
        <v>238.26</v>
      </c>
      <c r="H125" s="5">
        <v>555</v>
      </c>
    </row>
    <row r="126" spans="1:8" s="8" customFormat="1" ht="15" customHeight="1" x14ac:dyDescent="0.25">
      <c r="A126" s="131" t="s">
        <v>35</v>
      </c>
      <c r="B126" s="132"/>
      <c r="C126" s="30">
        <f>SUM(C124:C125)</f>
        <v>300</v>
      </c>
      <c r="D126" s="30">
        <f t="shared" ref="D126:G126" si="18">SUM(D124:D125)</f>
        <v>9.6999999999999993</v>
      </c>
      <c r="E126" s="30">
        <f t="shared" si="18"/>
        <v>10.199999999999999</v>
      </c>
      <c r="F126" s="30">
        <f t="shared" si="18"/>
        <v>48.7</v>
      </c>
      <c r="G126" s="30">
        <f t="shared" si="18"/>
        <v>333.26</v>
      </c>
      <c r="H126" s="31"/>
    </row>
    <row r="127" spans="1:8" s="8" customFormat="1" ht="15" customHeight="1" thickBot="1" x14ac:dyDescent="0.3">
      <c r="A127" s="134" t="s">
        <v>36</v>
      </c>
      <c r="B127" s="140"/>
      <c r="C127" s="33">
        <f>C126+C123+C115</f>
        <v>1560</v>
      </c>
      <c r="D127" s="33">
        <f t="shared" ref="D127:G127" si="19">D126+D123+D115</f>
        <v>51.6</v>
      </c>
      <c r="E127" s="33">
        <f t="shared" si="19"/>
        <v>50.649999999999991</v>
      </c>
      <c r="F127" s="33">
        <f t="shared" si="19"/>
        <v>244.60000000000002</v>
      </c>
      <c r="G127" s="33">
        <f t="shared" si="19"/>
        <v>1561.1</v>
      </c>
      <c r="H127" s="34"/>
    </row>
    <row r="128" spans="1:8" s="8" customFormat="1" ht="15" customHeight="1" x14ac:dyDescent="0.25">
      <c r="A128" s="128" t="s">
        <v>84</v>
      </c>
      <c r="B128" s="129"/>
      <c r="C128" s="129"/>
      <c r="D128" s="129"/>
      <c r="E128" s="129"/>
      <c r="F128" s="129"/>
      <c r="G128" s="129"/>
      <c r="H128" s="133"/>
    </row>
    <row r="129" spans="1:8" ht="15" customHeight="1" x14ac:dyDescent="0.25">
      <c r="A129" s="120" t="s">
        <v>12</v>
      </c>
      <c r="B129" s="6" t="s">
        <v>90</v>
      </c>
      <c r="C129" s="2">
        <v>200</v>
      </c>
      <c r="D129" s="3">
        <v>10.1</v>
      </c>
      <c r="E129" s="3">
        <v>9.08</v>
      </c>
      <c r="F129" s="3">
        <v>38.619999999999997</v>
      </c>
      <c r="G129" s="4">
        <v>286.82</v>
      </c>
      <c r="H129" s="5" t="s">
        <v>89</v>
      </c>
    </row>
    <row r="130" spans="1:8" ht="15" customHeight="1" x14ac:dyDescent="0.25">
      <c r="A130" s="120"/>
      <c r="B130" s="6" t="s">
        <v>61</v>
      </c>
      <c r="C130" s="2">
        <v>100</v>
      </c>
      <c r="D130" s="3">
        <v>6.5</v>
      </c>
      <c r="E130" s="3">
        <v>7.4</v>
      </c>
      <c r="F130" s="3">
        <v>30.26</v>
      </c>
      <c r="G130" s="4">
        <v>191.2</v>
      </c>
      <c r="H130" s="5" t="s">
        <v>60</v>
      </c>
    </row>
    <row r="131" spans="1:8" ht="15" customHeight="1" x14ac:dyDescent="0.25">
      <c r="A131" s="120"/>
      <c r="B131" s="6" t="s">
        <v>42</v>
      </c>
      <c r="C131" s="2">
        <v>200</v>
      </c>
      <c r="D131" s="3">
        <v>0.24</v>
      </c>
      <c r="E131" s="3">
        <v>0</v>
      </c>
      <c r="F131" s="3">
        <v>7.14</v>
      </c>
      <c r="G131" s="4">
        <v>29.8</v>
      </c>
      <c r="H131" s="5" t="s">
        <v>41</v>
      </c>
    </row>
    <row r="132" spans="1:8" s="8" customFormat="1" ht="15" customHeight="1" x14ac:dyDescent="0.25">
      <c r="A132" s="131" t="s">
        <v>19</v>
      </c>
      <c r="B132" s="132"/>
      <c r="C132" s="30">
        <f>SUM(C129:C131)</f>
        <v>500</v>
      </c>
      <c r="D132" s="30">
        <f t="shared" ref="D132:G132" si="20">SUM(D129:D131)</f>
        <v>16.84</v>
      </c>
      <c r="E132" s="30">
        <f t="shared" si="20"/>
        <v>16.48</v>
      </c>
      <c r="F132" s="30">
        <f t="shared" si="20"/>
        <v>76.02</v>
      </c>
      <c r="G132" s="30">
        <f t="shared" si="20"/>
        <v>507.82</v>
      </c>
      <c r="H132" s="31"/>
    </row>
    <row r="133" spans="1:8" s="8" customFormat="1" ht="15" customHeight="1" x14ac:dyDescent="0.25">
      <c r="A133" s="137" t="s">
        <v>20</v>
      </c>
      <c r="B133" s="6" t="s">
        <v>21</v>
      </c>
      <c r="C133" s="4">
        <v>60</v>
      </c>
      <c r="D133" s="3">
        <v>0.72</v>
      </c>
      <c r="E133" s="3">
        <v>3</v>
      </c>
      <c r="F133" s="3">
        <v>4.4400000000000004</v>
      </c>
      <c r="G133" s="4">
        <v>58.2</v>
      </c>
      <c r="H133" s="1"/>
    </row>
    <row r="134" spans="1:8" ht="15" customHeight="1" x14ac:dyDescent="0.25">
      <c r="A134" s="138"/>
      <c r="B134" s="6" t="s">
        <v>120</v>
      </c>
      <c r="C134" s="2">
        <v>200</v>
      </c>
      <c r="D134" s="3">
        <v>3.2</v>
      </c>
      <c r="E134" s="3">
        <v>5.6</v>
      </c>
      <c r="F134" s="3">
        <v>17.649999999999999</v>
      </c>
      <c r="G134" s="4">
        <v>133.25</v>
      </c>
      <c r="H134" s="5">
        <v>144</v>
      </c>
    </row>
    <row r="135" spans="1:8" ht="15" customHeight="1" x14ac:dyDescent="0.25">
      <c r="A135" s="138"/>
      <c r="B135" s="6" t="s">
        <v>125</v>
      </c>
      <c r="C135" s="2">
        <v>90</v>
      </c>
      <c r="D135" s="3">
        <v>13.96</v>
      </c>
      <c r="E135" s="3">
        <v>13.14</v>
      </c>
      <c r="F135" s="3">
        <v>22.5</v>
      </c>
      <c r="G135" s="4">
        <v>234.24</v>
      </c>
      <c r="H135" s="5">
        <v>405</v>
      </c>
    </row>
    <row r="136" spans="1:8" ht="15" customHeight="1" x14ac:dyDescent="0.25">
      <c r="A136" s="138"/>
      <c r="B136" s="6" t="s">
        <v>86</v>
      </c>
      <c r="C136" s="2">
        <v>150</v>
      </c>
      <c r="D136" s="3">
        <v>3.87</v>
      </c>
      <c r="E136" s="3">
        <v>4.7</v>
      </c>
      <c r="F136" s="3">
        <v>40.08</v>
      </c>
      <c r="G136" s="4">
        <v>218.03</v>
      </c>
      <c r="H136" s="5" t="s">
        <v>85</v>
      </c>
    </row>
    <row r="137" spans="1:8" ht="15" customHeight="1" x14ac:dyDescent="0.25">
      <c r="A137" s="138"/>
      <c r="B137" s="6" t="s">
        <v>33</v>
      </c>
      <c r="C137" s="2">
        <v>200</v>
      </c>
      <c r="D137" s="3">
        <v>0.12</v>
      </c>
      <c r="E137" s="3">
        <v>0.02</v>
      </c>
      <c r="F137" s="3">
        <v>8.58</v>
      </c>
      <c r="G137" s="4">
        <v>34.340000000000003</v>
      </c>
      <c r="H137" s="5" t="s">
        <v>32</v>
      </c>
    </row>
    <row r="138" spans="1:8" ht="15" customHeight="1" x14ac:dyDescent="0.25">
      <c r="A138" s="138"/>
      <c r="B138" s="6" t="s">
        <v>28</v>
      </c>
      <c r="C138" s="2">
        <v>30</v>
      </c>
      <c r="D138" s="3">
        <v>1.98</v>
      </c>
      <c r="E138" s="3">
        <v>0.27</v>
      </c>
      <c r="F138" s="3">
        <v>11.4</v>
      </c>
      <c r="G138" s="4">
        <v>59.7</v>
      </c>
      <c r="H138" s="5"/>
    </row>
    <row r="139" spans="1:8" ht="15" customHeight="1" x14ac:dyDescent="0.25">
      <c r="A139" s="139"/>
      <c r="B139" s="6" t="s">
        <v>29</v>
      </c>
      <c r="C139" s="2">
        <v>30</v>
      </c>
      <c r="D139" s="3">
        <v>1.98</v>
      </c>
      <c r="E139" s="3">
        <v>0.36</v>
      </c>
      <c r="F139" s="3">
        <v>10.02</v>
      </c>
      <c r="G139" s="4">
        <v>52.2</v>
      </c>
      <c r="H139" s="5"/>
    </row>
    <row r="140" spans="1:8" s="8" customFormat="1" ht="15" customHeight="1" x14ac:dyDescent="0.25">
      <c r="A140" s="131" t="s">
        <v>30</v>
      </c>
      <c r="B140" s="132"/>
      <c r="C140" s="30">
        <f>SUM(C133:C139)</f>
        <v>760</v>
      </c>
      <c r="D140" s="30">
        <f t="shared" ref="D140:G140" si="21">SUM(D133:D139)</f>
        <v>25.830000000000005</v>
      </c>
      <c r="E140" s="30">
        <f t="shared" si="21"/>
        <v>27.09</v>
      </c>
      <c r="F140" s="30">
        <f t="shared" si="21"/>
        <v>114.67</v>
      </c>
      <c r="G140" s="30">
        <f t="shared" si="21"/>
        <v>789.96000000000015</v>
      </c>
      <c r="H140" s="31"/>
    </row>
    <row r="141" spans="1:8" ht="15" customHeight="1" x14ac:dyDescent="0.25">
      <c r="A141" s="120" t="s">
        <v>31</v>
      </c>
      <c r="B141" s="6" t="s">
        <v>59</v>
      </c>
      <c r="C141" s="2">
        <v>200</v>
      </c>
      <c r="D141" s="3">
        <v>4.4000000000000004</v>
      </c>
      <c r="E141" s="3">
        <v>4</v>
      </c>
      <c r="F141" s="3">
        <v>18.600000000000001</v>
      </c>
      <c r="G141" s="4">
        <v>158</v>
      </c>
      <c r="H141" s="5"/>
    </row>
    <row r="142" spans="1:8" ht="15" customHeight="1" x14ac:dyDescent="0.25">
      <c r="A142" s="120"/>
      <c r="B142" s="6" t="s">
        <v>87</v>
      </c>
      <c r="C142" s="2">
        <v>100</v>
      </c>
      <c r="D142" s="3">
        <v>5.68</v>
      </c>
      <c r="E142" s="3">
        <v>6.49</v>
      </c>
      <c r="F142" s="3">
        <v>30.8</v>
      </c>
      <c r="G142" s="4">
        <v>190.46</v>
      </c>
      <c r="H142" s="5" t="s">
        <v>14</v>
      </c>
    </row>
    <row r="143" spans="1:8" s="8" customFormat="1" ht="15" customHeight="1" x14ac:dyDescent="0.25">
      <c r="A143" s="131" t="s">
        <v>35</v>
      </c>
      <c r="B143" s="132"/>
      <c r="C143" s="30">
        <f>SUM(C141:C142)</f>
        <v>300</v>
      </c>
      <c r="D143" s="30">
        <f t="shared" ref="D143:G143" si="22">SUM(D141:D142)</f>
        <v>10.08</v>
      </c>
      <c r="E143" s="30">
        <f t="shared" si="22"/>
        <v>10.49</v>
      </c>
      <c r="F143" s="30">
        <f t="shared" si="22"/>
        <v>49.400000000000006</v>
      </c>
      <c r="G143" s="30">
        <f t="shared" si="22"/>
        <v>348.46000000000004</v>
      </c>
      <c r="H143" s="31"/>
    </row>
    <row r="144" spans="1:8" s="8" customFormat="1" ht="15" customHeight="1" thickBot="1" x14ac:dyDescent="0.3">
      <c r="A144" s="134" t="s">
        <v>36</v>
      </c>
      <c r="B144" s="140"/>
      <c r="C144" s="33">
        <f>C143+C140+C132</f>
        <v>1560</v>
      </c>
      <c r="D144" s="33">
        <f t="shared" ref="D144:G144" si="23">D143+D140+D132</f>
        <v>52.75</v>
      </c>
      <c r="E144" s="33">
        <f t="shared" si="23"/>
        <v>54.06</v>
      </c>
      <c r="F144" s="33">
        <f t="shared" si="23"/>
        <v>240.08999999999997</v>
      </c>
      <c r="G144" s="33">
        <f t="shared" si="23"/>
        <v>1646.24</v>
      </c>
      <c r="H144" s="34"/>
    </row>
    <row r="145" spans="1:8" s="8" customFormat="1" ht="15" customHeight="1" x14ac:dyDescent="0.25">
      <c r="A145" s="128" t="s">
        <v>88</v>
      </c>
      <c r="B145" s="129"/>
      <c r="C145" s="129"/>
      <c r="D145" s="129"/>
      <c r="E145" s="129"/>
      <c r="F145" s="129"/>
      <c r="G145" s="129"/>
      <c r="H145" s="133"/>
    </row>
    <row r="146" spans="1:8" ht="15" customHeight="1" x14ac:dyDescent="0.25">
      <c r="A146" s="134" t="s">
        <v>12</v>
      </c>
      <c r="B146" s="6" t="s">
        <v>128</v>
      </c>
      <c r="C146" s="2">
        <v>160</v>
      </c>
      <c r="D146" s="3">
        <v>12.98</v>
      </c>
      <c r="E146" s="3">
        <v>15.77</v>
      </c>
      <c r="F146" s="3">
        <v>31.55</v>
      </c>
      <c r="G146" s="4">
        <v>289.86</v>
      </c>
      <c r="H146" s="5">
        <v>302</v>
      </c>
    </row>
    <row r="147" spans="1:8" ht="15" customHeight="1" x14ac:dyDescent="0.25">
      <c r="A147" s="135"/>
      <c r="B147" s="6" t="s">
        <v>16</v>
      </c>
      <c r="C147" s="2">
        <v>40</v>
      </c>
      <c r="D147" s="3">
        <v>3</v>
      </c>
      <c r="E147" s="3">
        <v>1</v>
      </c>
      <c r="F147" s="3">
        <v>20.8</v>
      </c>
      <c r="G147" s="4">
        <v>108</v>
      </c>
      <c r="H147" s="5"/>
    </row>
    <row r="148" spans="1:8" ht="15" customHeight="1" x14ac:dyDescent="0.25">
      <c r="A148" s="135"/>
      <c r="B148" s="6" t="s">
        <v>53</v>
      </c>
      <c r="C148" s="2">
        <v>100</v>
      </c>
      <c r="D148" s="3">
        <v>0.4</v>
      </c>
      <c r="E148" s="3">
        <v>0.4</v>
      </c>
      <c r="F148" s="3">
        <v>10.8</v>
      </c>
      <c r="G148" s="4">
        <v>47</v>
      </c>
      <c r="H148" s="5"/>
    </row>
    <row r="149" spans="1:8" ht="15" customHeight="1" x14ac:dyDescent="0.25">
      <c r="A149" s="136"/>
      <c r="B149" s="6" t="s">
        <v>67</v>
      </c>
      <c r="C149" s="2">
        <v>200</v>
      </c>
      <c r="D149" s="3">
        <v>0.26</v>
      </c>
      <c r="E149" s="3">
        <v>0.02</v>
      </c>
      <c r="F149" s="3">
        <v>8.06</v>
      </c>
      <c r="G149" s="4">
        <v>33.22</v>
      </c>
      <c r="H149" s="5" t="s">
        <v>66</v>
      </c>
    </row>
    <row r="150" spans="1:8" s="8" customFormat="1" ht="15" customHeight="1" x14ac:dyDescent="0.25">
      <c r="A150" s="131" t="s">
        <v>19</v>
      </c>
      <c r="B150" s="132"/>
      <c r="C150" s="30">
        <f>SUM(C146:C149)</f>
        <v>500</v>
      </c>
      <c r="D150" s="30">
        <f t="shared" ref="D150:G150" si="24">SUM(D146:D149)</f>
        <v>16.64</v>
      </c>
      <c r="E150" s="30">
        <f t="shared" si="24"/>
        <v>17.189999999999998</v>
      </c>
      <c r="F150" s="30">
        <f t="shared" si="24"/>
        <v>71.210000000000008</v>
      </c>
      <c r="G150" s="30">
        <f t="shared" si="24"/>
        <v>478.08000000000004</v>
      </c>
      <c r="H150" s="31"/>
    </row>
    <row r="151" spans="1:8" s="8" customFormat="1" ht="15" customHeight="1" x14ac:dyDescent="0.25">
      <c r="A151" s="137" t="s">
        <v>20</v>
      </c>
      <c r="B151" s="6" t="s">
        <v>68</v>
      </c>
      <c r="C151" s="2">
        <v>60</v>
      </c>
      <c r="D151" s="3">
        <v>0.89</v>
      </c>
      <c r="E151" s="3">
        <v>1.57</v>
      </c>
      <c r="F151" s="3">
        <v>5.92</v>
      </c>
      <c r="G151" s="4">
        <v>41.24</v>
      </c>
      <c r="H151" s="5">
        <v>119</v>
      </c>
    </row>
    <row r="152" spans="1:8" ht="15" customHeight="1" x14ac:dyDescent="0.25">
      <c r="A152" s="138"/>
      <c r="B152" s="6" t="s">
        <v>130</v>
      </c>
      <c r="C152" s="2">
        <v>200</v>
      </c>
      <c r="D152" s="3">
        <v>2.56</v>
      </c>
      <c r="E152" s="3">
        <v>4.3600000000000003</v>
      </c>
      <c r="F152" s="3">
        <v>13.68</v>
      </c>
      <c r="G152" s="4">
        <v>104.78</v>
      </c>
      <c r="H152" s="5">
        <v>134</v>
      </c>
    </row>
    <row r="153" spans="1:8" ht="15" customHeight="1" x14ac:dyDescent="0.25">
      <c r="A153" s="138"/>
      <c r="B153" s="6" t="s">
        <v>92</v>
      </c>
      <c r="C153" s="2">
        <v>240</v>
      </c>
      <c r="D153" s="3">
        <v>18.420000000000002</v>
      </c>
      <c r="E153" s="3">
        <v>19.2</v>
      </c>
      <c r="F153" s="3">
        <v>65.7</v>
      </c>
      <c r="G153" s="4">
        <v>435.23</v>
      </c>
      <c r="H153" s="5" t="s">
        <v>113</v>
      </c>
    </row>
    <row r="154" spans="1:8" ht="15" customHeight="1" x14ac:dyDescent="0.25">
      <c r="A154" s="138"/>
      <c r="B154" s="6" t="s">
        <v>48</v>
      </c>
      <c r="C154" s="2">
        <v>200</v>
      </c>
      <c r="D154" s="3">
        <v>0.14000000000000001</v>
      </c>
      <c r="E154" s="3">
        <v>0.06</v>
      </c>
      <c r="F154" s="3">
        <v>8</v>
      </c>
      <c r="G154" s="4">
        <v>32.700000000000003</v>
      </c>
      <c r="H154" s="5" t="s">
        <v>47</v>
      </c>
    </row>
    <row r="155" spans="1:8" ht="15" customHeight="1" x14ac:dyDescent="0.25">
      <c r="A155" s="138"/>
      <c r="B155" s="6" t="s">
        <v>28</v>
      </c>
      <c r="C155" s="2">
        <v>30</v>
      </c>
      <c r="D155" s="3">
        <v>1.98</v>
      </c>
      <c r="E155" s="3">
        <v>0.27</v>
      </c>
      <c r="F155" s="3">
        <v>11.4</v>
      </c>
      <c r="G155" s="4">
        <v>59.7</v>
      </c>
      <c r="H155" s="5"/>
    </row>
    <row r="156" spans="1:8" ht="15" customHeight="1" x14ac:dyDescent="0.25">
      <c r="A156" s="139"/>
      <c r="B156" s="6" t="s">
        <v>29</v>
      </c>
      <c r="C156" s="2">
        <v>30</v>
      </c>
      <c r="D156" s="3">
        <v>1.98</v>
      </c>
      <c r="E156" s="3">
        <v>0.36</v>
      </c>
      <c r="F156" s="3">
        <v>10.02</v>
      </c>
      <c r="G156" s="4">
        <v>52.2</v>
      </c>
      <c r="H156" s="5"/>
    </row>
    <row r="157" spans="1:8" s="8" customFormat="1" ht="15" customHeight="1" x14ac:dyDescent="0.25">
      <c r="A157" s="131" t="s">
        <v>30</v>
      </c>
      <c r="B157" s="132"/>
      <c r="C157" s="30">
        <f>SUM(C151:C156)</f>
        <v>760</v>
      </c>
      <c r="D157" s="30">
        <f t="shared" ref="D157:G157" si="25">SUM(D151:D156)</f>
        <v>25.970000000000002</v>
      </c>
      <c r="E157" s="30">
        <f t="shared" si="25"/>
        <v>25.819999999999997</v>
      </c>
      <c r="F157" s="30">
        <f t="shared" si="25"/>
        <v>114.72000000000001</v>
      </c>
      <c r="G157" s="30">
        <f t="shared" si="25"/>
        <v>725.85000000000014</v>
      </c>
      <c r="H157" s="31"/>
    </row>
    <row r="158" spans="1:8" ht="15" customHeight="1" x14ac:dyDescent="0.25">
      <c r="A158" s="120" t="s">
        <v>31</v>
      </c>
      <c r="B158" s="6" t="s">
        <v>71</v>
      </c>
      <c r="C158" s="2">
        <v>200</v>
      </c>
      <c r="D158" s="3">
        <v>0.2</v>
      </c>
      <c r="E158" s="3">
        <v>0.2</v>
      </c>
      <c r="F158" s="3">
        <v>18.8</v>
      </c>
      <c r="G158" s="4">
        <v>100</v>
      </c>
      <c r="H158" s="5"/>
    </row>
    <row r="159" spans="1:8" ht="15" customHeight="1" x14ac:dyDescent="0.25">
      <c r="A159" s="120"/>
      <c r="B159" s="6" t="s">
        <v>78</v>
      </c>
      <c r="C159" s="2">
        <v>100</v>
      </c>
      <c r="D159" s="3">
        <v>9.6999999999999993</v>
      </c>
      <c r="E159" s="3">
        <v>10.3</v>
      </c>
      <c r="F159" s="3">
        <v>30.5</v>
      </c>
      <c r="G159" s="4">
        <v>241.36</v>
      </c>
      <c r="H159" s="5">
        <v>543</v>
      </c>
    </row>
    <row r="160" spans="1:8" s="8" customFormat="1" ht="15" customHeight="1" x14ac:dyDescent="0.25">
      <c r="A160" s="131" t="s">
        <v>35</v>
      </c>
      <c r="B160" s="132"/>
      <c r="C160" s="30">
        <f>SUM(C158:C159)</f>
        <v>300</v>
      </c>
      <c r="D160" s="30">
        <f t="shared" ref="D160:G160" si="26">SUM(D158:D159)</f>
        <v>9.8999999999999986</v>
      </c>
      <c r="E160" s="30">
        <f t="shared" si="26"/>
        <v>10.5</v>
      </c>
      <c r="F160" s="30">
        <f t="shared" si="26"/>
        <v>49.3</v>
      </c>
      <c r="G160" s="30">
        <f t="shared" si="26"/>
        <v>341.36</v>
      </c>
      <c r="H160" s="31"/>
    </row>
    <row r="161" spans="1:8" s="8" customFormat="1" ht="15" customHeight="1" thickBot="1" x14ac:dyDescent="0.3">
      <c r="A161" s="134" t="s">
        <v>36</v>
      </c>
      <c r="B161" s="140"/>
      <c r="C161" s="33">
        <f>C160+C157+C150</f>
        <v>1560</v>
      </c>
      <c r="D161" s="33">
        <f t="shared" ref="D161:G161" si="27">D160+D157+D150</f>
        <v>52.510000000000005</v>
      </c>
      <c r="E161" s="33">
        <f t="shared" si="27"/>
        <v>53.509999999999991</v>
      </c>
      <c r="F161" s="33">
        <f t="shared" si="27"/>
        <v>235.23000000000002</v>
      </c>
      <c r="G161" s="33">
        <f t="shared" si="27"/>
        <v>1545.29</v>
      </c>
      <c r="H161" s="34"/>
    </row>
    <row r="162" spans="1:8" s="8" customFormat="1" ht="15" customHeight="1" x14ac:dyDescent="0.25">
      <c r="A162" s="128" t="s">
        <v>93</v>
      </c>
      <c r="B162" s="129"/>
      <c r="C162" s="129"/>
      <c r="D162" s="129"/>
      <c r="E162" s="129"/>
      <c r="F162" s="129"/>
      <c r="G162" s="129"/>
      <c r="H162" s="133"/>
    </row>
    <row r="163" spans="1:8" ht="15" customHeight="1" x14ac:dyDescent="0.25">
      <c r="A163" s="120" t="s">
        <v>12</v>
      </c>
      <c r="B163" s="6" t="s">
        <v>94</v>
      </c>
      <c r="C163" s="2">
        <v>200</v>
      </c>
      <c r="D163" s="3">
        <v>9.76</v>
      </c>
      <c r="E163" s="3">
        <v>9.58</v>
      </c>
      <c r="F163" s="3">
        <v>30.58</v>
      </c>
      <c r="G163" s="4">
        <v>297.16000000000003</v>
      </c>
      <c r="H163" s="1">
        <v>266</v>
      </c>
    </row>
    <row r="164" spans="1:8" ht="15" customHeight="1" x14ac:dyDescent="0.25">
      <c r="A164" s="120"/>
      <c r="B164" s="6" t="s">
        <v>102</v>
      </c>
      <c r="C164" s="2">
        <v>100</v>
      </c>
      <c r="D164" s="3">
        <v>8.34</v>
      </c>
      <c r="E164" s="3">
        <v>8.4</v>
      </c>
      <c r="F164" s="3">
        <v>45.2</v>
      </c>
      <c r="G164" s="4">
        <v>251.3</v>
      </c>
      <c r="H164" s="5" t="s">
        <v>101</v>
      </c>
    </row>
    <row r="165" spans="1:8" ht="15" customHeight="1" x14ac:dyDescent="0.25">
      <c r="A165" s="120"/>
      <c r="B165" s="6" t="s">
        <v>18</v>
      </c>
      <c r="C165" s="2">
        <v>200</v>
      </c>
      <c r="D165" s="3">
        <v>0.2</v>
      </c>
      <c r="E165" s="3">
        <v>0.06</v>
      </c>
      <c r="F165" s="3">
        <v>7.06</v>
      </c>
      <c r="G165" s="4">
        <v>28.04</v>
      </c>
      <c r="H165" s="1">
        <v>143</v>
      </c>
    </row>
    <row r="166" spans="1:8" s="8" customFormat="1" ht="15" customHeight="1" x14ac:dyDescent="0.25">
      <c r="A166" s="131" t="s">
        <v>19</v>
      </c>
      <c r="B166" s="132"/>
      <c r="C166" s="30">
        <f>SUM(C163:C165)</f>
        <v>500</v>
      </c>
      <c r="D166" s="30">
        <f t="shared" ref="D166:G166" si="28">SUM(D163:D165)</f>
        <v>18.3</v>
      </c>
      <c r="E166" s="30">
        <f t="shared" si="28"/>
        <v>18.04</v>
      </c>
      <c r="F166" s="30">
        <f t="shared" si="28"/>
        <v>82.84</v>
      </c>
      <c r="G166" s="30">
        <f t="shared" si="28"/>
        <v>576.5</v>
      </c>
      <c r="H166" s="31"/>
    </row>
    <row r="167" spans="1:8" s="8" customFormat="1" ht="15" customHeight="1" x14ac:dyDescent="0.25">
      <c r="A167" s="137" t="s">
        <v>20</v>
      </c>
      <c r="B167" s="6" t="s">
        <v>43</v>
      </c>
      <c r="C167" s="2">
        <v>60</v>
      </c>
      <c r="D167" s="3">
        <v>0.79</v>
      </c>
      <c r="E167" s="3">
        <v>0.06</v>
      </c>
      <c r="F167" s="3">
        <v>4.2</v>
      </c>
      <c r="G167" s="4">
        <v>21.21</v>
      </c>
      <c r="H167" s="5">
        <v>16</v>
      </c>
    </row>
    <row r="168" spans="1:8" ht="15" customHeight="1" x14ac:dyDescent="0.25">
      <c r="A168" s="138"/>
      <c r="B168" s="6" t="s">
        <v>131</v>
      </c>
      <c r="C168" s="2">
        <v>200</v>
      </c>
      <c r="D168" s="3">
        <v>2.52</v>
      </c>
      <c r="E168" s="3">
        <v>5.38</v>
      </c>
      <c r="F168" s="3">
        <v>6.92</v>
      </c>
      <c r="G168" s="4">
        <v>115.88</v>
      </c>
      <c r="H168" s="5">
        <v>157</v>
      </c>
    </row>
    <row r="169" spans="1:8" ht="15" customHeight="1" x14ac:dyDescent="0.25">
      <c r="A169" s="138"/>
      <c r="B169" s="6" t="s">
        <v>103</v>
      </c>
      <c r="C169" s="2">
        <v>90</v>
      </c>
      <c r="D169" s="3">
        <v>10.69</v>
      </c>
      <c r="E169" s="3">
        <v>14.97</v>
      </c>
      <c r="F169" s="3">
        <v>18.850000000000001</v>
      </c>
      <c r="G169" s="4">
        <v>246.5</v>
      </c>
      <c r="H169" s="1">
        <v>372</v>
      </c>
    </row>
    <row r="170" spans="1:8" ht="15" customHeight="1" x14ac:dyDescent="0.25">
      <c r="A170" s="138"/>
      <c r="B170" s="6" t="s">
        <v>24</v>
      </c>
      <c r="C170" s="2">
        <v>20</v>
      </c>
      <c r="D170" s="3">
        <v>0.12</v>
      </c>
      <c r="E170" s="3">
        <v>0.75</v>
      </c>
      <c r="F170" s="3">
        <v>1.07</v>
      </c>
      <c r="G170" s="4">
        <v>11.5</v>
      </c>
      <c r="H170" s="1">
        <v>453</v>
      </c>
    </row>
    <row r="171" spans="1:8" ht="15" customHeight="1" x14ac:dyDescent="0.25">
      <c r="A171" s="138"/>
      <c r="B171" s="6" t="s">
        <v>96</v>
      </c>
      <c r="C171" s="2">
        <v>150</v>
      </c>
      <c r="D171" s="3">
        <v>7.61</v>
      </c>
      <c r="E171" s="3">
        <v>3.42</v>
      </c>
      <c r="F171" s="3">
        <v>42.02</v>
      </c>
      <c r="G171" s="4">
        <v>218.52</v>
      </c>
      <c r="H171" s="1">
        <v>243</v>
      </c>
    </row>
    <row r="172" spans="1:8" ht="15" customHeight="1" x14ac:dyDescent="0.25">
      <c r="A172" s="138"/>
      <c r="B172" s="6" t="s">
        <v>27</v>
      </c>
      <c r="C172" s="2">
        <v>200</v>
      </c>
      <c r="D172" s="3">
        <v>0.08</v>
      </c>
      <c r="E172" s="3">
        <v>0</v>
      </c>
      <c r="F172" s="3">
        <v>10.62</v>
      </c>
      <c r="G172" s="4">
        <v>40.44</v>
      </c>
      <c r="H172" s="1">
        <v>508</v>
      </c>
    </row>
    <row r="173" spans="1:8" ht="15" customHeight="1" x14ac:dyDescent="0.25">
      <c r="A173" s="138"/>
      <c r="B173" s="6" t="s">
        <v>28</v>
      </c>
      <c r="C173" s="2">
        <v>30</v>
      </c>
      <c r="D173" s="3">
        <v>1.98</v>
      </c>
      <c r="E173" s="3">
        <v>0.27</v>
      </c>
      <c r="F173" s="3">
        <v>11.4</v>
      </c>
      <c r="G173" s="4">
        <v>59.7</v>
      </c>
      <c r="H173" s="5"/>
    </row>
    <row r="174" spans="1:8" ht="15" customHeight="1" x14ac:dyDescent="0.25">
      <c r="A174" s="139"/>
      <c r="B174" s="6" t="s">
        <v>29</v>
      </c>
      <c r="C174" s="2">
        <v>30</v>
      </c>
      <c r="D174" s="3">
        <v>1.98</v>
      </c>
      <c r="E174" s="3">
        <v>0.36</v>
      </c>
      <c r="F174" s="3">
        <v>10.02</v>
      </c>
      <c r="G174" s="4">
        <v>52.2</v>
      </c>
      <c r="H174" s="5"/>
    </row>
    <row r="175" spans="1:8" s="8" customFormat="1" ht="15" customHeight="1" x14ac:dyDescent="0.25">
      <c r="A175" s="131" t="s">
        <v>30</v>
      </c>
      <c r="B175" s="132"/>
      <c r="C175" s="30">
        <f>SUM(C167:C174)</f>
        <v>780</v>
      </c>
      <c r="D175" s="30">
        <f t="shared" ref="D175:G175" si="29">SUM(D167:D174)</f>
        <v>25.77</v>
      </c>
      <c r="E175" s="30">
        <f t="shared" si="29"/>
        <v>25.209999999999997</v>
      </c>
      <c r="F175" s="30">
        <f t="shared" si="29"/>
        <v>105.10000000000001</v>
      </c>
      <c r="G175" s="30">
        <f t="shared" si="29"/>
        <v>765.95</v>
      </c>
      <c r="H175" s="31"/>
    </row>
    <row r="176" spans="1:8" ht="15" customHeight="1" x14ac:dyDescent="0.25">
      <c r="A176" s="120" t="s">
        <v>31</v>
      </c>
      <c r="B176" s="6" t="s">
        <v>98</v>
      </c>
      <c r="C176" s="2">
        <v>200</v>
      </c>
      <c r="D176" s="3">
        <v>0.12</v>
      </c>
      <c r="E176" s="3">
        <v>0.02</v>
      </c>
      <c r="F176" s="3">
        <v>8.58</v>
      </c>
      <c r="G176" s="4">
        <v>34.340000000000003</v>
      </c>
      <c r="H176" s="5" t="s">
        <v>97</v>
      </c>
    </row>
    <row r="177" spans="1:8" ht="15" customHeight="1" x14ac:dyDescent="0.25">
      <c r="A177" s="120"/>
      <c r="B177" s="6" t="s">
        <v>99</v>
      </c>
      <c r="C177" s="2">
        <v>100</v>
      </c>
      <c r="D177" s="3">
        <v>10.199999999999999</v>
      </c>
      <c r="E177" s="3">
        <v>9.6</v>
      </c>
      <c r="F177" s="3">
        <v>35.200000000000003</v>
      </c>
      <c r="G177" s="4">
        <v>263.39999999999998</v>
      </c>
      <c r="H177" s="5">
        <v>270</v>
      </c>
    </row>
    <row r="178" spans="1:8" s="8" customFormat="1" ht="15" customHeight="1" x14ac:dyDescent="0.25">
      <c r="A178" s="120" t="s">
        <v>35</v>
      </c>
      <c r="B178" s="121"/>
      <c r="C178" s="30">
        <f>SUM(C176:C177)</f>
        <v>300</v>
      </c>
      <c r="D178" s="30">
        <f t="shared" ref="D178:G178" si="30">SUM(D176:D177)</f>
        <v>10.319999999999999</v>
      </c>
      <c r="E178" s="30">
        <f t="shared" si="30"/>
        <v>9.6199999999999992</v>
      </c>
      <c r="F178" s="30">
        <f t="shared" si="30"/>
        <v>43.78</v>
      </c>
      <c r="G178" s="30">
        <f t="shared" si="30"/>
        <v>297.74</v>
      </c>
      <c r="H178" s="31"/>
    </row>
    <row r="179" spans="1:8" s="8" customFormat="1" ht="15" customHeight="1" thickBot="1" x14ac:dyDescent="0.3">
      <c r="A179" s="134" t="s">
        <v>36</v>
      </c>
      <c r="B179" s="140"/>
      <c r="C179" s="33">
        <f>C178+C175+C166</f>
        <v>1580</v>
      </c>
      <c r="D179" s="33">
        <f t="shared" ref="D179:G179" si="31">D178+D175+D166</f>
        <v>54.39</v>
      </c>
      <c r="E179" s="33">
        <f t="shared" si="31"/>
        <v>52.87</v>
      </c>
      <c r="F179" s="33">
        <f t="shared" si="31"/>
        <v>231.72</v>
      </c>
      <c r="G179" s="33">
        <f t="shared" si="31"/>
        <v>1640.19</v>
      </c>
      <c r="H179" s="34"/>
    </row>
    <row r="180" spans="1:8" s="8" customFormat="1" ht="15" customHeight="1" x14ac:dyDescent="0.25">
      <c r="A180" s="128" t="s">
        <v>100</v>
      </c>
      <c r="B180" s="129"/>
      <c r="C180" s="129"/>
      <c r="D180" s="129"/>
      <c r="E180" s="129"/>
      <c r="F180" s="129"/>
      <c r="G180" s="129"/>
      <c r="H180" s="133"/>
    </row>
    <row r="181" spans="1:8" ht="15" customHeight="1" x14ac:dyDescent="0.25">
      <c r="A181" s="137" t="s">
        <v>12</v>
      </c>
      <c r="B181" s="6" t="s">
        <v>54</v>
      </c>
      <c r="C181" s="2">
        <v>30</v>
      </c>
      <c r="D181" s="3">
        <v>0.24</v>
      </c>
      <c r="E181" s="3">
        <v>0.03</v>
      </c>
      <c r="F181" s="3">
        <v>0.51</v>
      </c>
      <c r="G181" s="4">
        <v>3.9</v>
      </c>
      <c r="H181" s="5" t="s">
        <v>14</v>
      </c>
    </row>
    <row r="182" spans="1:8" ht="15" customHeight="1" x14ac:dyDescent="0.25">
      <c r="A182" s="138"/>
      <c r="B182" s="6" t="s">
        <v>129</v>
      </c>
      <c r="C182" s="2">
        <v>240</v>
      </c>
      <c r="D182" s="3">
        <v>16.57</v>
      </c>
      <c r="E182" s="3">
        <v>18.899999999999999</v>
      </c>
      <c r="F182" s="3">
        <v>55.1</v>
      </c>
      <c r="G182" s="4">
        <v>413.26</v>
      </c>
      <c r="H182" s="1">
        <v>406</v>
      </c>
    </row>
    <row r="183" spans="1:8" ht="15" customHeight="1" x14ac:dyDescent="0.25">
      <c r="A183" s="138"/>
      <c r="B183" s="6" t="s">
        <v>28</v>
      </c>
      <c r="C183" s="2">
        <v>30</v>
      </c>
      <c r="D183" s="3">
        <v>1.98</v>
      </c>
      <c r="E183" s="3">
        <v>0.27</v>
      </c>
      <c r="F183" s="3">
        <v>11.4</v>
      </c>
      <c r="G183" s="4">
        <v>59.7</v>
      </c>
      <c r="H183" s="5"/>
    </row>
    <row r="184" spans="1:8" ht="15" customHeight="1" x14ac:dyDescent="0.25">
      <c r="A184" s="139"/>
      <c r="B184" s="6" t="s">
        <v>42</v>
      </c>
      <c r="C184" s="2">
        <v>200</v>
      </c>
      <c r="D184" s="3">
        <v>0.24</v>
      </c>
      <c r="E184" s="3">
        <v>0</v>
      </c>
      <c r="F184" s="3">
        <v>7.14</v>
      </c>
      <c r="G184" s="4">
        <v>29.8</v>
      </c>
      <c r="H184" s="1">
        <v>144</v>
      </c>
    </row>
    <row r="185" spans="1:8" s="8" customFormat="1" ht="15" customHeight="1" x14ac:dyDescent="0.25">
      <c r="A185" s="131" t="s">
        <v>19</v>
      </c>
      <c r="B185" s="132"/>
      <c r="C185" s="30">
        <f>SUM(C181:C184)</f>
        <v>500</v>
      </c>
      <c r="D185" s="30">
        <f>SUM(D181:D184)</f>
        <v>19.029999999999998</v>
      </c>
      <c r="E185" s="30">
        <f>SUM(E181:E184)</f>
        <v>19.2</v>
      </c>
      <c r="F185" s="30">
        <f>SUM(F181:F184)</f>
        <v>74.150000000000006</v>
      </c>
      <c r="G185" s="30">
        <f>SUM(G181:G184)</f>
        <v>506.65999999999997</v>
      </c>
      <c r="H185" s="31"/>
    </row>
    <row r="186" spans="1:8" s="8" customFormat="1" ht="15" customHeight="1" x14ac:dyDescent="0.25">
      <c r="A186" s="137" t="s">
        <v>20</v>
      </c>
      <c r="B186" s="6" t="s">
        <v>63</v>
      </c>
      <c r="C186" s="2">
        <v>60</v>
      </c>
      <c r="D186" s="3">
        <v>0.9</v>
      </c>
      <c r="E186" s="3">
        <v>0.06</v>
      </c>
      <c r="F186" s="3">
        <v>5.28</v>
      </c>
      <c r="G186" s="4">
        <v>25.2</v>
      </c>
      <c r="H186" s="1">
        <v>17</v>
      </c>
    </row>
    <row r="187" spans="1:8" ht="15" customHeight="1" x14ac:dyDescent="0.25">
      <c r="A187" s="138"/>
      <c r="B187" s="6" t="s">
        <v>91</v>
      </c>
      <c r="C187" s="2">
        <v>200</v>
      </c>
      <c r="D187" s="3">
        <v>2.2400000000000002</v>
      </c>
      <c r="E187" s="3">
        <v>4.22</v>
      </c>
      <c r="F187" s="3">
        <v>7.4</v>
      </c>
      <c r="G187" s="4">
        <v>77.260000000000005</v>
      </c>
      <c r="H187" s="5">
        <v>142</v>
      </c>
    </row>
    <row r="188" spans="1:8" ht="15" customHeight="1" x14ac:dyDescent="0.25">
      <c r="A188" s="138"/>
      <c r="B188" s="6" t="s">
        <v>95</v>
      </c>
      <c r="C188" s="2">
        <v>90</v>
      </c>
      <c r="D188" s="3">
        <v>11.4</v>
      </c>
      <c r="E188" s="3">
        <v>14.94</v>
      </c>
      <c r="F188" s="3">
        <v>19.899999999999999</v>
      </c>
      <c r="G188" s="4">
        <v>262.60000000000002</v>
      </c>
      <c r="H188" s="5" t="s">
        <v>64</v>
      </c>
    </row>
    <row r="189" spans="1:8" ht="15" customHeight="1" x14ac:dyDescent="0.25">
      <c r="A189" s="138"/>
      <c r="B189" s="6" t="s">
        <v>46</v>
      </c>
      <c r="C189" s="2">
        <v>150</v>
      </c>
      <c r="D189" s="3">
        <v>6.29</v>
      </c>
      <c r="E189" s="3">
        <v>4.46</v>
      </c>
      <c r="F189" s="3">
        <v>36.049999999999997</v>
      </c>
      <c r="G189" s="4">
        <v>182.66</v>
      </c>
      <c r="H189" s="1">
        <v>312</v>
      </c>
    </row>
    <row r="190" spans="1:8" ht="15" customHeight="1" x14ac:dyDescent="0.25">
      <c r="A190" s="138"/>
      <c r="B190" s="6" t="s">
        <v>76</v>
      </c>
      <c r="C190" s="2">
        <v>200</v>
      </c>
      <c r="D190" s="3">
        <v>0.32</v>
      </c>
      <c r="E190" s="3">
        <v>0.14000000000000001</v>
      </c>
      <c r="F190" s="3">
        <v>11.46</v>
      </c>
      <c r="G190" s="4">
        <v>48.32</v>
      </c>
      <c r="H190" s="1">
        <v>519</v>
      </c>
    </row>
    <row r="191" spans="1:8" ht="15" customHeight="1" x14ac:dyDescent="0.25">
      <c r="A191" s="138"/>
      <c r="B191" s="6" t="s">
        <v>28</v>
      </c>
      <c r="C191" s="2">
        <v>30</v>
      </c>
      <c r="D191" s="3">
        <v>1.98</v>
      </c>
      <c r="E191" s="3">
        <v>0.27</v>
      </c>
      <c r="F191" s="3">
        <v>11.4</v>
      </c>
      <c r="G191" s="4">
        <v>59.7</v>
      </c>
      <c r="H191" s="5"/>
    </row>
    <row r="192" spans="1:8" s="8" customFormat="1" ht="15" customHeight="1" x14ac:dyDescent="0.25">
      <c r="A192" s="139"/>
      <c r="B192" s="6" t="s">
        <v>29</v>
      </c>
      <c r="C192" s="2">
        <v>30</v>
      </c>
      <c r="D192" s="3">
        <v>1.98</v>
      </c>
      <c r="E192" s="3">
        <v>0.36</v>
      </c>
      <c r="F192" s="3">
        <v>10.02</v>
      </c>
      <c r="G192" s="4">
        <v>52.2</v>
      </c>
      <c r="H192" s="5"/>
    </row>
    <row r="193" spans="1:8" ht="15" customHeight="1" x14ac:dyDescent="0.25">
      <c r="A193" s="131" t="s">
        <v>30</v>
      </c>
      <c r="B193" s="132"/>
      <c r="C193" s="30">
        <f>SUM(C186:C192)</f>
        <v>760</v>
      </c>
      <c r="D193" s="30">
        <f>SUM(D186:D192)</f>
        <v>25.110000000000003</v>
      </c>
      <c r="E193" s="30">
        <f>SUM(E186:E192)</f>
        <v>24.45</v>
      </c>
      <c r="F193" s="30">
        <f>SUM(F186:F192)</f>
        <v>101.51</v>
      </c>
      <c r="G193" s="30">
        <f>SUM(G186:G192)</f>
        <v>707.94000000000017</v>
      </c>
      <c r="H193" s="31"/>
    </row>
    <row r="194" spans="1:8" ht="15" customHeight="1" x14ac:dyDescent="0.25">
      <c r="A194" s="120" t="s">
        <v>31</v>
      </c>
      <c r="B194" s="6" t="s">
        <v>49</v>
      </c>
      <c r="C194" s="2">
        <v>200</v>
      </c>
      <c r="D194" s="3">
        <v>0</v>
      </c>
      <c r="E194" s="3">
        <v>0</v>
      </c>
      <c r="F194" s="3">
        <v>15</v>
      </c>
      <c r="G194" s="4">
        <v>95</v>
      </c>
      <c r="H194" s="1">
        <v>614</v>
      </c>
    </row>
    <row r="195" spans="1:8" s="8" customFormat="1" ht="15" customHeight="1" x14ac:dyDescent="0.25">
      <c r="A195" s="120"/>
      <c r="B195" s="6" t="s">
        <v>50</v>
      </c>
      <c r="C195" s="2">
        <v>100</v>
      </c>
      <c r="D195" s="3">
        <v>9.6</v>
      </c>
      <c r="E195" s="3">
        <v>9.6999999999999993</v>
      </c>
      <c r="F195" s="3">
        <v>29.65</v>
      </c>
      <c r="G195" s="4">
        <v>192.26</v>
      </c>
      <c r="H195" s="5">
        <v>543</v>
      </c>
    </row>
    <row r="196" spans="1:8" s="8" customFormat="1" ht="15" customHeight="1" x14ac:dyDescent="0.25">
      <c r="A196" s="120" t="s">
        <v>35</v>
      </c>
      <c r="B196" s="121"/>
      <c r="C196" s="30">
        <f>SUM(C194:C195)</f>
        <v>300</v>
      </c>
      <c r="D196" s="30">
        <f t="shared" ref="D196:G196" si="32">SUM(D194:D195)</f>
        <v>9.6</v>
      </c>
      <c r="E196" s="30">
        <f t="shared" si="32"/>
        <v>9.6999999999999993</v>
      </c>
      <c r="F196" s="30">
        <f t="shared" si="32"/>
        <v>44.65</v>
      </c>
      <c r="G196" s="30">
        <f t="shared" si="32"/>
        <v>287.26</v>
      </c>
      <c r="H196" s="31"/>
    </row>
    <row r="197" spans="1:8" s="8" customFormat="1" ht="15" customHeight="1" thickBot="1" x14ac:dyDescent="0.3">
      <c r="A197" s="134" t="s">
        <v>36</v>
      </c>
      <c r="B197" s="140"/>
      <c r="C197" s="33">
        <f>C196+C193+C185</f>
        <v>1560</v>
      </c>
      <c r="D197" s="33">
        <f>D196+D193+D185</f>
        <v>53.739999999999995</v>
      </c>
      <c r="E197" s="33">
        <f>E196+E193+E185</f>
        <v>53.349999999999994</v>
      </c>
      <c r="F197" s="33">
        <f>F196+F193+F185</f>
        <v>220.31</v>
      </c>
      <c r="G197" s="33">
        <f>G196+G193+G185</f>
        <v>1501.8600000000001</v>
      </c>
      <c r="H197" s="34"/>
    </row>
    <row r="198" spans="1:8" s="8" customFormat="1" ht="15" customHeight="1" x14ac:dyDescent="0.25">
      <c r="A198" s="128" t="s">
        <v>104</v>
      </c>
      <c r="B198" s="129"/>
      <c r="C198" s="35">
        <f>C197+C179+C161+C144+C127+C109+C93+C75+C58+C41</f>
        <v>15655</v>
      </c>
      <c r="D198" s="35">
        <f>D197+D179+D161+D144+D127+D109+D93+D75+D58+D41</f>
        <v>534.6400000000001</v>
      </c>
      <c r="E198" s="35">
        <f>E197+E179+E161+E144+E127+E109+E93+E75+E58+E41</f>
        <v>536.65000000000009</v>
      </c>
      <c r="F198" s="35">
        <f>F197+F179+F161+F144+F127+F109+F93+F75+F58+F41</f>
        <v>2346.69</v>
      </c>
      <c r="G198" s="35">
        <f>G197+G179+G161+G144+G127+G109+G93+G75+G58+G41</f>
        <v>15857.28</v>
      </c>
      <c r="H198" s="36"/>
    </row>
    <row r="199" spans="1:8" s="8" customFormat="1" ht="15" customHeight="1" thickBot="1" x14ac:dyDescent="0.3">
      <c r="A199" s="159" t="s">
        <v>105</v>
      </c>
      <c r="B199" s="160"/>
      <c r="C199" s="37">
        <f>C198/10</f>
        <v>1565.5</v>
      </c>
      <c r="D199" s="37">
        <f t="shared" ref="D199:G199" si="33">D198/10</f>
        <v>53.464000000000013</v>
      </c>
      <c r="E199" s="37">
        <f t="shared" si="33"/>
        <v>53.665000000000006</v>
      </c>
      <c r="F199" s="37">
        <f t="shared" si="33"/>
        <v>234.66900000000001</v>
      </c>
      <c r="G199" s="37">
        <f t="shared" si="33"/>
        <v>1585.7280000000001</v>
      </c>
      <c r="H199" s="38"/>
    </row>
    <row r="200" spans="1:8" s="42" customFormat="1" ht="15" customHeight="1" thickBot="1" x14ac:dyDescent="0.3">
      <c r="A200" s="39"/>
      <c r="B200" s="39"/>
      <c r="C200" s="40"/>
      <c r="D200" s="41"/>
      <c r="E200" s="41"/>
      <c r="F200" s="41"/>
      <c r="G200" s="40"/>
      <c r="H200" s="40"/>
    </row>
    <row r="201" spans="1:8" ht="24" x14ac:dyDescent="0.25">
      <c r="A201" s="128"/>
      <c r="B201" s="129"/>
      <c r="C201" s="48" t="s">
        <v>132</v>
      </c>
      <c r="D201" s="130" t="s">
        <v>133</v>
      </c>
      <c r="E201" s="130"/>
      <c r="F201" s="130"/>
      <c r="G201" s="49" t="s">
        <v>134</v>
      </c>
      <c r="H201" s="40"/>
    </row>
    <row r="202" spans="1:8" ht="13.8" x14ac:dyDescent="0.25">
      <c r="A202" s="120"/>
      <c r="B202" s="121"/>
      <c r="C202" s="50"/>
      <c r="D202" s="51" t="s">
        <v>135</v>
      </c>
      <c r="E202" s="51" t="s">
        <v>136</v>
      </c>
      <c r="F202" s="51" t="s">
        <v>137</v>
      </c>
      <c r="G202" s="52"/>
      <c r="H202" s="40"/>
    </row>
    <row r="203" spans="1:8" ht="15" customHeight="1" x14ac:dyDescent="0.25">
      <c r="A203" s="131" t="s">
        <v>138</v>
      </c>
      <c r="B203" s="132"/>
      <c r="C203" s="50"/>
      <c r="D203" s="53">
        <v>77</v>
      </c>
      <c r="E203" s="53">
        <v>79</v>
      </c>
      <c r="F203" s="53">
        <v>335</v>
      </c>
      <c r="G203" s="52">
        <v>2350</v>
      </c>
      <c r="H203" s="40"/>
    </row>
    <row r="204" spans="1:8" ht="13.8" x14ac:dyDescent="0.25">
      <c r="A204" s="126" t="s">
        <v>12</v>
      </c>
      <c r="B204" s="127"/>
      <c r="C204" s="50"/>
      <c r="D204" s="53"/>
      <c r="E204" s="53"/>
      <c r="F204" s="53"/>
      <c r="G204" s="52"/>
      <c r="H204" s="40"/>
    </row>
    <row r="205" spans="1:8" x14ac:dyDescent="0.25">
      <c r="A205" s="124" t="s">
        <v>139</v>
      </c>
      <c r="B205" s="125"/>
      <c r="C205" s="54">
        <v>500</v>
      </c>
      <c r="D205" s="55" t="s">
        <v>140</v>
      </c>
      <c r="E205" s="55" t="s">
        <v>141</v>
      </c>
      <c r="F205" s="55" t="s">
        <v>142</v>
      </c>
      <c r="G205" s="56" t="s">
        <v>143</v>
      </c>
      <c r="H205" s="40"/>
    </row>
    <row r="206" spans="1:8" ht="13.8" x14ac:dyDescent="0.25">
      <c r="A206" s="118" t="s">
        <v>144</v>
      </c>
      <c r="B206" s="119"/>
      <c r="C206" s="57">
        <f>(C185+C166+C150+C132+C115+C98+C82+C63+C46+C28)/10</f>
        <v>501.5</v>
      </c>
      <c r="D206" s="57">
        <f t="shared" ref="D206:G206" si="34">(D185+D166+D150+D132+D115+D98+D82+D63+D46+D28)/10</f>
        <v>17.759999999999998</v>
      </c>
      <c r="E206" s="57">
        <f t="shared" si="34"/>
        <v>17.847000000000001</v>
      </c>
      <c r="F206" s="57">
        <f t="shared" si="34"/>
        <v>77.238000000000014</v>
      </c>
      <c r="G206" s="58">
        <f t="shared" si="34"/>
        <v>534.93500000000006</v>
      </c>
      <c r="H206" s="40"/>
    </row>
    <row r="207" spans="1:8" ht="30.75" customHeight="1" x14ac:dyDescent="0.25">
      <c r="A207" s="110" t="s">
        <v>145</v>
      </c>
      <c r="B207" s="111"/>
      <c r="C207" s="57"/>
      <c r="D207" s="59">
        <f>D206/D203</f>
        <v>0.23064935064935063</v>
      </c>
      <c r="E207" s="59">
        <f t="shared" ref="E207:F207" si="35">E206/E203</f>
        <v>0.2259113924050633</v>
      </c>
      <c r="F207" s="59">
        <f t="shared" si="35"/>
        <v>0.23056119402985079</v>
      </c>
      <c r="G207" s="60">
        <f>G206/G203</f>
        <v>0.22763191489361706</v>
      </c>
      <c r="H207" s="40"/>
    </row>
    <row r="208" spans="1:8" ht="13.8" x14ac:dyDescent="0.25">
      <c r="A208" s="126" t="s">
        <v>146</v>
      </c>
      <c r="B208" s="127"/>
      <c r="C208" s="57"/>
      <c r="D208" s="61"/>
      <c r="E208" s="61"/>
      <c r="F208" s="61"/>
      <c r="G208" s="62"/>
      <c r="H208" s="40"/>
    </row>
    <row r="209" spans="1:8" x14ac:dyDescent="0.25">
      <c r="A209" s="124" t="s">
        <v>147</v>
      </c>
      <c r="B209" s="125"/>
      <c r="C209" s="54">
        <v>700</v>
      </c>
      <c r="D209" s="63" t="s">
        <v>148</v>
      </c>
      <c r="E209" s="63" t="s">
        <v>149</v>
      </c>
      <c r="F209" s="63" t="s">
        <v>150</v>
      </c>
      <c r="G209" s="64" t="s">
        <v>151</v>
      </c>
      <c r="H209" s="40"/>
    </row>
    <row r="210" spans="1:8" ht="13.8" x14ac:dyDescent="0.25">
      <c r="A210" s="118" t="s">
        <v>152</v>
      </c>
      <c r="B210" s="119"/>
      <c r="C210" s="57">
        <f>(C193+C175+C157+C140+C123+C105+C89+C71+C54+C37)/10</f>
        <v>764</v>
      </c>
      <c r="D210" s="57">
        <f t="shared" ref="D210:G210" si="36">(D193+D175+D157+D140+D123+D105+D89+D71+D54+D37)/10</f>
        <v>25.678000000000004</v>
      </c>
      <c r="E210" s="57">
        <f t="shared" si="36"/>
        <v>25.443999999999999</v>
      </c>
      <c r="F210" s="57">
        <f t="shared" si="36"/>
        <v>110.81500000000001</v>
      </c>
      <c r="G210" s="58">
        <f t="shared" si="36"/>
        <v>736.55100000000016</v>
      </c>
      <c r="H210" s="40"/>
    </row>
    <row r="211" spans="1:8" ht="30.75" customHeight="1" x14ac:dyDescent="0.25">
      <c r="A211" s="110" t="s">
        <v>145</v>
      </c>
      <c r="B211" s="111"/>
      <c r="C211" s="65"/>
      <c r="D211" s="66">
        <f>D210/D203</f>
        <v>0.33348051948051954</v>
      </c>
      <c r="E211" s="66">
        <f>E210/E203</f>
        <v>0.32207594936708861</v>
      </c>
      <c r="F211" s="66">
        <f>F210/F203</f>
        <v>0.33079104477611943</v>
      </c>
      <c r="G211" s="67">
        <f>G210/2350</f>
        <v>0.31342595744680857</v>
      </c>
      <c r="H211" s="40"/>
    </row>
    <row r="212" spans="1:8" ht="13.8" x14ac:dyDescent="0.25">
      <c r="A212" s="120" t="s">
        <v>153</v>
      </c>
      <c r="B212" s="121"/>
      <c r="C212" s="65"/>
      <c r="D212" s="66"/>
      <c r="E212" s="66"/>
      <c r="F212" s="66"/>
      <c r="G212" s="67"/>
      <c r="H212" s="40"/>
    </row>
    <row r="213" spans="1:8" x14ac:dyDescent="0.25">
      <c r="A213" s="122" t="s">
        <v>154</v>
      </c>
      <c r="B213" s="123"/>
      <c r="C213" s="54">
        <v>300</v>
      </c>
      <c r="D213" s="54" t="s">
        <v>155</v>
      </c>
      <c r="E213" s="54" t="s">
        <v>156</v>
      </c>
      <c r="F213" s="54" t="s">
        <v>157</v>
      </c>
      <c r="G213" s="68" t="s">
        <v>158</v>
      </c>
      <c r="H213" s="40"/>
    </row>
    <row r="214" spans="1:8" ht="13.8" x14ac:dyDescent="0.25">
      <c r="A214" s="118" t="s">
        <v>159</v>
      </c>
      <c r="B214" s="119"/>
      <c r="C214" s="57">
        <f>(C196+C178+C160+C143+C126+C108+C92+C74+C57+C40)/10</f>
        <v>300</v>
      </c>
      <c r="D214" s="57">
        <f t="shared" ref="D214:G214" si="37">(D196+D178+D160+D143+D126+D108+D92+D74+D57+D40)/10</f>
        <v>10.026</v>
      </c>
      <c r="E214" s="57">
        <f t="shared" si="37"/>
        <v>10.374000000000002</v>
      </c>
      <c r="F214" s="57">
        <f t="shared" si="37"/>
        <v>46.616</v>
      </c>
      <c r="G214" s="58">
        <f t="shared" si="37"/>
        <v>314.24200000000002</v>
      </c>
      <c r="H214" s="40"/>
    </row>
    <row r="215" spans="1:8" ht="28.5" customHeight="1" x14ac:dyDescent="0.25">
      <c r="A215" s="110" t="s">
        <v>145</v>
      </c>
      <c r="B215" s="111"/>
      <c r="C215" s="65"/>
      <c r="D215" s="66">
        <f>D214/D203</f>
        <v>0.13020779220779222</v>
      </c>
      <c r="E215" s="66">
        <f>E214/E203</f>
        <v>0.13131645569620257</v>
      </c>
      <c r="F215" s="66">
        <f>F214/F203</f>
        <v>0.13915223880597014</v>
      </c>
      <c r="G215" s="67">
        <f>G214/2350</f>
        <v>0.13372000000000001</v>
      </c>
      <c r="H215" s="40"/>
    </row>
    <row r="216" spans="1:8" ht="13.8" x14ac:dyDescent="0.25">
      <c r="A216" s="112" t="s">
        <v>105</v>
      </c>
      <c r="B216" s="113"/>
      <c r="C216" s="65"/>
      <c r="D216" s="66"/>
      <c r="E216" s="66"/>
      <c r="F216" s="66"/>
      <c r="G216" s="67"/>
      <c r="H216" s="40"/>
    </row>
    <row r="217" spans="1:8" x14ac:dyDescent="0.25">
      <c r="A217" s="114" t="s">
        <v>199</v>
      </c>
      <c r="B217" s="115"/>
      <c r="C217" s="54">
        <v>1500</v>
      </c>
      <c r="D217" s="54" t="s">
        <v>160</v>
      </c>
      <c r="E217" s="54" t="s">
        <v>161</v>
      </c>
      <c r="F217" s="54" t="s">
        <v>162</v>
      </c>
      <c r="G217" s="69" t="s">
        <v>163</v>
      </c>
      <c r="H217" s="40"/>
    </row>
    <row r="218" spans="1:8" ht="13.8" x14ac:dyDescent="0.25">
      <c r="A218" s="112" t="s">
        <v>164</v>
      </c>
      <c r="B218" s="113"/>
      <c r="C218" s="70">
        <f>(C197+C179+C161+C144+C127+C109+C93+C75+C58+C41)/10</f>
        <v>1565.5</v>
      </c>
      <c r="D218" s="70">
        <f t="shared" ref="D218:G218" si="38">(D197+D179+D161+D144+D127+D109+D93+D75+D58+D41)/10</f>
        <v>53.464000000000013</v>
      </c>
      <c r="E218" s="70">
        <f t="shared" si="38"/>
        <v>53.665000000000006</v>
      </c>
      <c r="F218" s="70">
        <f t="shared" si="38"/>
        <v>234.66900000000001</v>
      </c>
      <c r="G218" s="71">
        <f t="shared" si="38"/>
        <v>1585.7280000000001</v>
      </c>
      <c r="H218" s="40"/>
    </row>
    <row r="219" spans="1:8" ht="28.5" customHeight="1" thickBot="1" x14ac:dyDescent="0.3">
      <c r="A219" s="116" t="s">
        <v>145</v>
      </c>
      <c r="B219" s="117"/>
      <c r="C219" s="72"/>
      <c r="D219" s="73">
        <f>D218/D203</f>
        <v>0.69433766233766248</v>
      </c>
      <c r="E219" s="73">
        <f>E218/E203</f>
        <v>0.67930379746835456</v>
      </c>
      <c r="F219" s="73">
        <f>F218/F203</f>
        <v>0.70050447761194035</v>
      </c>
      <c r="G219" s="74">
        <f>G218/2350</f>
        <v>0.67477787234042552</v>
      </c>
      <c r="H219" s="40"/>
    </row>
    <row r="220" spans="1:8" x14ac:dyDescent="0.25">
      <c r="A220" s="39"/>
      <c r="B220" s="39"/>
      <c r="C220" s="40"/>
      <c r="D220" s="41"/>
      <c r="E220" s="41"/>
      <c r="F220" s="41"/>
      <c r="G220" s="40"/>
      <c r="H220" s="40"/>
    </row>
    <row r="221" spans="1:8" x14ac:dyDescent="0.25">
      <c r="A221" s="39"/>
      <c r="B221" s="39"/>
      <c r="C221" s="40"/>
      <c r="D221" s="41"/>
      <c r="E221" s="41"/>
      <c r="F221" s="41"/>
      <c r="G221" s="40"/>
      <c r="H221" s="40"/>
    </row>
    <row r="222" spans="1:8" x14ac:dyDescent="0.25">
      <c r="A222" s="103" t="s">
        <v>165</v>
      </c>
      <c r="B222" s="103"/>
      <c r="C222" s="103"/>
      <c r="D222" s="103"/>
      <c r="E222" s="75"/>
      <c r="F222" s="75"/>
      <c r="G222" s="75"/>
      <c r="H222" s="75"/>
    </row>
    <row r="223" spans="1:8" ht="33" customHeight="1" x14ac:dyDescent="0.25">
      <c r="A223" s="87" t="s">
        <v>166</v>
      </c>
      <c r="B223" s="88"/>
      <c r="C223" s="87" t="s">
        <v>167</v>
      </c>
      <c r="D223" s="89"/>
      <c r="E223" s="104" t="s">
        <v>168</v>
      </c>
      <c r="F223" s="105"/>
      <c r="G223" s="105"/>
      <c r="H223" s="106"/>
    </row>
    <row r="224" spans="1:8" ht="22.8" x14ac:dyDescent="0.25">
      <c r="A224" s="87" t="s">
        <v>169</v>
      </c>
      <c r="B224" s="88">
        <v>85.96</v>
      </c>
      <c r="C224" s="87" t="s">
        <v>170</v>
      </c>
      <c r="D224" s="89">
        <v>383.74900000000002</v>
      </c>
      <c r="E224" s="107"/>
      <c r="F224" s="108"/>
      <c r="G224" s="108"/>
      <c r="H224" s="109"/>
    </row>
    <row r="225" spans="1:8" ht="25.5" customHeight="1" x14ac:dyDescent="0.25">
      <c r="A225" s="87" t="s">
        <v>171</v>
      </c>
      <c r="B225" s="88">
        <v>1.1140000000000001</v>
      </c>
      <c r="C225" s="87" t="s">
        <v>172</v>
      </c>
      <c r="D225" s="89">
        <v>338.279</v>
      </c>
      <c r="E225" s="104" t="s">
        <v>173</v>
      </c>
      <c r="F225" s="105"/>
      <c r="G225" s="105"/>
      <c r="H225" s="106"/>
    </row>
    <row r="226" spans="1:8" x14ac:dyDescent="0.25">
      <c r="A226" s="87" t="s">
        <v>174</v>
      </c>
      <c r="B226" s="88">
        <v>0.94</v>
      </c>
      <c r="C226" s="87" t="s">
        <v>175</v>
      </c>
      <c r="D226" s="89">
        <v>115.277</v>
      </c>
      <c r="E226" s="107"/>
      <c r="F226" s="108"/>
      <c r="G226" s="108"/>
      <c r="H226" s="109"/>
    </row>
    <row r="227" spans="1:8" ht="195.75" customHeight="1" x14ac:dyDescent="0.25">
      <c r="A227" s="87" t="s">
        <v>176</v>
      </c>
      <c r="B227" s="88">
        <v>104</v>
      </c>
      <c r="C227" s="87" t="s">
        <v>177</v>
      </c>
      <c r="D227" s="89">
        <v>11.815</v>
      </c>
      <c r="E227" s="91" t="s">
        <v>178</v>
      </c>
      <c r="F227" s="92"/>
      <c r="G227" s="92"/>
      <c r="H227" s="93"/>
    </row>
    <row r="228" spans="1:8" x14ac:dyDescent="0.25">
      <c r="A228" s="94" t="s">
        <v>179</v>
      </c>
      <c r="B228" s="95">
        <v>247</v>
      </c>
      <c r="C228" s="94" t="s">
        <v>180</v>
      </c>
      <c r="D228" s="96">
        <v>1.163</v>
      </c>
      <c r="E228" s="97" t="s">
        <v>181</v>
      </c>
      <c r="F228" s="98"/>
      <c r="G228" s="98"/>
      <c r="H228" s="99"/>
    </row>
    <row r="229" spans="1:8" x14ac:dyDescent="0.25">
      <c r="A229" s="94"/>
      <c r="B229" s="95"/>
      <c r="C229" s="94"/>
      <c r="D229" s="96"/>
      <c r="E229" s="100"/>
      <c r="F229" s="101"/>
      <c r="G229" s="101"/>
      <c r="H229" s="102"/>
    </row>
  </sheetData>
  <mergeCells count="118">
    <mergeCell ref="A199:B199"/>
    <mergeCell ref="A193:B193"/>
    <mergeCell ref="A194:A195"/>
    <mergeCell ref="A196:B196"/>
    <mergeCell ref="A186:A192"/>
    <mergeCell ref="A157:B157"/>
    <mergeCell ref="A160:B160"/>
    <mergeCell ref="A158:A159"/>
    <mergeCell ref="A161:B161"/>
    <mergeCell ref="A162:H162"/>
    <mergeCell ref="A179:B179"/>
    <mergeCell ref="A180:H180"/>
    <mergeCell ref="A185:B185"/>
    <mergeCell ref="A163:A165"/>
    <mergeCell ref="A166:B166"/>
    <mergeCell ref="A175:B175"/>
    <mergeCell ref="A178:B178"/>
    <mergeCell ref="A176:A177"/>
    <mergeCell ref="A181:A184"/>
    <mergeCell ref="A167:A174"/>
    <mergeCell ref="A126:B126"/>
    <mergeCell ref="A124:A125"/>
    <mergeCell ref="A105:B105"/>
    <mergeCell ref="A108:B108"/>
    <mergeCell ref="A106:A107"/>
    <mergeCell ref="A109:B109"/>
    <mergeCell ref="A110:H110"/>
    <mergeCell ref="A197:B197"/>
    <mergeCell ref="A198:B198"/>
    <mergeCell ref="A116:A122"/>
    <mergeCell ref="A133:A139"/>
    <mergeCell ref="A151:A156"/>
    <mergeCell ref="A150:B150"/>
    <mergeCell ref="A127:B127"/>
    <mergeCell ref="A128:H128"/>
    <mergeCell ref="A129:A131"/>
    <mergeCell ref="A132:B132"/>
    <mergeCell ref="A140:B140"/>
    <mergeCell ref="A143:B143"/>
    <mergeCell ref="A141:A142"/>
    <mergeCell ref="A144:B144"/>
    <mergeCell ref="A145:H145"/>
    <mergeCell ref="A146:A149"/>
    <mergeCell ref="A60:A62"/>
    <mergeCell ref="A63:B63"/>
    <mergeCell ref="A71:B71"/>
    <mergeCell ref="A74:B74"/>
    <mergeCell ref="A72:A73"/>
    <mergeCell ref="A64:A70"/>
    <mergeCell ref="A111:A114"/>
    <mergeCell ref="A115:B115"/>
    <mergeCell ref="A123:B123"/>
    <mergeCell ref="A99:A104"/>
    <mergeCell ref="A98:B98"/>
    <mergeCell ref="A75:B75"/>
    <mergeCell ref="A76:H76"/>
    <mergeCell ref="A77:A81"/>
    <mergeCell ref="A82:B82"/>
    <mergeCell ref="A89:B89"/>
    <mergeCell ref="A92:B92"/>
    <mergeCell ref="A90:A91"/>
    <mergeCell ref="A93:B93"/>
    <mergeCell ref="A94:H94"/>
    <mergeCell ref="A95:A97"/>
    <mergeCell ref="A83:A88"/>
    <mergeCell ref="H19:H20"/>
    <mergeCell ref="A15:H15"/>
    <mergeCell ref="A21:H21"/>
    <mergeCell ref="A22:A27"/>
    <mergeCell ref="A28:B28"/>
    <mergeCell ref="A19:A20"/>
    <mergeCell ref="B19:B20"/>
    <mergeCell ref="C19:C20"/>
    <mergeCell ref="D19:F19"/>
    <mergeCell ref="G19:G20"/>
    <mergeCell ref="A42:H42"/>
    <mergeCell ref="A29:A36"/>
    <mergeCell ref="A47:A53"/>
    <mergeCell ref="A59:H59"/>
    <mergeCell ref="A43:A45"/>
    <mergeCell ref="A37:B37"/>
    <mergeCell ref="A40:B40"/>
    <mergeCell ref="A38:A39"/>
    <mergeCell ref="A41:B41"/>
    <mergeCell ref="A46:B46"/>
    <mergeCell ref="A54:B54"/>
    <mergeCell ref="A57:B57"/>
    <mergeCell ref="A55:A56"/>
    <mergeCell ref="A58:B58"/>
    <mergeCell ref="A205:B205"/>
    <mergeCell ref="A206:B206"/>
    <mergeCell ref="A207:B207"/>
    <mergeCell ref="A208:B208"/>
    <mergeCell ref="A209:B209"/>
    <mergeCell ref="A201:B201"/>
    <mergeCell ref="D201:F201"/>
    <mergeCell ref="A202:B202"/>
    <mergeCell ref="A203:B203"/>
    <mergeCell ref="A204:B204"/>
    <mergeCell ref="A215:B215"/>
    <mergeCell ref="A216:B216"/>
    <mergeCell ref="A217:B217"/>
    <mergeCell ref="A218:B218"/>
    <mergeCell ref="A219:B219"/>
    <mergeCell ref="A210:B210"/>
    <mergeCell ref="A211:B211"/>
    <mergeCell ref="A212:B212"/>
    <mergeCell ref="A213:B213"/>
    <mergeCell ref="A214:B214"/>
    <mergeCell ref="E227:H227"/>
    <mergeCell ref="A228:A229"/>
    <mergeCell ref="B228:B229"/>
    <mergeCell ref="C228:C229"/>
    <mergeCell ref="D228:D229"/>
    <mergeCell ref="E228:H229"/>
    <mergeCell ref="A222:D222"/>
    <mergeCell ref="E225:H226"/>
    <mergeCell ref="E223:H224"/>
  </mergeCells>
  <pageMargins left="0.31496062992125984" right="0.31496062992125984" top="0.35433070866141736" bottom="0.35433070866141736" header="0.31496062992125984" footer="0.31496062992125984"/>
  <pageSetup paperSize="9" scale="64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8"/>
  <sheetViews>
    <sheetView zoomScaleNormal="100" workbookViewId="0">
      <selection activeCell="I12" sqref="I12"/>
    </sheetView>
  </sheetViews>
  <sheetFormatPr defaultColWidth="9.109375" defaultRowHeight="13.2" x14ac:dyDescent="0.25"/>
  <cols>
    <col min="1" max="1" width="15.6640625" style="9" customWidth="1"/>
    <col min="2" max="2" width="60.33203125" style="42" customWidth="1"/>
    <col min="3" max="3" width="12.5546875" style="10" customWidth="1"/>
    <col min="4" max="4" width="11.88671875" style="11" customWidth="1"/>
    <col min="5" max="5" width="12.88671875" style="11" customWidth="1"/>
    <col min="6" max="6" width="11.33203125" style="11" customWidth="1"/>
    <col min="7" max="7" width="17" style="10" customWidth="1"/>
    <col min="8" max="8" width="12" style="10" customWidth="1"/>
    <col min="9" max="9" width="7.6640625" style="7" customWidth="1"/>
    <col min="10" max="16384" width="9.109375" style="7"/>
  </cols>
  <sheetData>
    <row r="1" spans="1:8" ht="15" customHeight="1" x14ac:dyDescent="0.25">
      <c r="B1" s="83" t="s">
        <v>201</v>
      </c>
      <c r="G1" s="14"/>
      <c r="H1" s="12" t="s">
        <v>109</v>
      </c>
    </row>
    <row r="2" spans="1:8" ht="15" customHeight="1" x14ac:dyDescent="0.25">
      <c r="B2" s="85" t="s">
        <v>202</v>
      </c>
      <c r="F2" s="13"/>
      <c r="G2" s="14" t="str">
        <f>'7-11 лет '!G2</f>
        <v>ИП Горбулин В.В.</v>
      </c>
      <c r="H2" s="15"/>
    </row>
    <row r="3" spans="1:8" ht="15" customHeight="1" x14ac:dyDescent="0.25">
      <c r="B3" s="86" t="s">
        <v>203</v>
      </c>
      <c r="F3" s="90"/>
      <c r="G3" s="18" t="str">
        <f>'7-11 лет '!G3</f>
        <v>Горбулин В.В.</v>
      </c>
      <c r="H3" s="16" t="s">
        <v>106</v>
      </c>
    </row>
    <row r="4" spans="1:8" ht="15" customHeight="1" x14ac:dyDescent="0.25">
      <c r="B4" s="86" t="s">
        <v>204</v>
      </c>
      <c r="F4" s="17"/>
      <c r="G4" s="18"/>
      <c r="H4" s="19" t="s">
        <v>107</v>
      </c>
    </row>
    <row r="5" spans="1:8" ht="15" customHeight="1" x14ac:dyDescent="0.25">
      <c r="B5" s="84" t="s">
        <v>205</v>
      </c>
      <c r="G5" s="10" t="str">
        <f>'7-11 лет '!G5</f>
        <v>2.09.2024 г</v>
      </c>
      <c r="H5" s="21" t="s">
        <v>108</v>
      </c>
    </row>
    <row r="6" spans="1:8" ht="15" customHeight="1" x14ac:dyDescent="0.25">
      <c r="B6" s="84"/>
      <c r="H6" s="21"/>
    </row>
    <row r="7" spans="1:8" ht="15" customHeight="1" x14ac:dyDescent="0.25">
      <c r="B7" s="84"/>
      <c r="H7" s="21"/>
    </row>
    <row r="8" spans="1:8" ht="15" customHeight="1" x14ac:dyDescent="0.25">
      <c r="B8" s="84"/>
      <c r="H8" s="21"/>
    </row>
    <row r="9" spans="1:8" ht="15" customHeight="1" x14ac:dyDescent="0.25">
      <c r="B9" s="84"/>
      <c r="H9" s="21"/>
    </row>
    <row r="10" spans="1:8" ht="15" customHeight="1" x14ac:dyDescent="0.25">
      <c r="B10" s="84"/>
      <c r="H10" s="21"/>
    </row>
    <row r="11" spans="1:8" ht="15" customHeight="1" x14ac:dyDescent="0.25">
      <c r="B11" s="84"/>
      <c r="H11" s="21"/>
    </row>
    <row r="12" spans="1:8" ht="15" customHeight="1" x14ac:dyDescent="0.25"/>
    <row r="13" spans="1:8" ht="15" customHeight="1" x14ac:dyDescent="0.25"/>
    <row r="14" spans="1:8" ht="15" customHeight="1" x14ac:dyDescent="0.25"/>
    <row r="15" spans="1:8" s="22" customFormat="1" ht="15" customHeight="1" x14ac:dyDescent="0.25">
      <c r="A15" s="145" t="s">
        <v>10</v>
      </c>
      <c r="B15" s="146"/>
      <c r="C15" s="146"/>
      <c r="D15" s="146"/>
      <c r="E15" s="146"/>
      <c r="F15" s="146"/>
      <c r="G15" s="146"/>
      <c r="H15" s="146"/>
    </row>
    <row r="16" spans="1:8" s="22" customFormat="1" ht="15" customHeight="1" x14ac:dyDescent="0.25">
      <c r="A16" s="23"/>
      <c r="C16" s="82"/>
      <c r="D16" s="24"/>
      <c r="E16" s="24"/>
      <c r="F16" s="24"/>
      <c r="G16" s="25"/>
      <c r="H16" s="25"/>
    </row>
    <row r="17" spans="1:8" s="22" customFormat="1" ht="27.75" customHeight="1" x14ac:dyDescent="0.25">
      <c r="A17" s="23" t="s">
        <v>4</v>
      </c>
      <c r="B17" s="22" t="s">
        <v>114</v>
      </c>
      <c r="C17" s="82"/>
      <c r="D17" s="24"/>
      <c r="E17" s="24"/>
      <c r="F17" s="24"/>
      <c r="G17" s="25"/>
      <c r="H17" s="25"/>
    </row>
    <row r="18" spans="1:8" s="22" customFormat="1" ht="13.8" thickBot="1" x14ac:dyDescent="0.3">
      <c r="A18" s="26"/>
      <c r="C18" s="82"/>
      <c r="D18" s="24"/>
      <c r="E18" s="24"/>
      <c r="F18" s="24"/>
      <c r="G18" s="25"/>
      <c r="H18" s="25"/>
    </row>
    <row r="19" spans="1:8" s="27" customFormat="1" ht="33" customHeight="1" x14ac:dyDescent="0.25">
      <c r="A19" s="150" t="s">
        <v>0</v>
      </c>
      <c r="B19" s="152" t="s">
        <v>1</v>
      </c>
      <c r="C19" s="154" t="s">
        <v>3</v>
      </c>
      <c r="D19" s="156" t="s">
        <v>5</v>
      </c>
      <c r="E19" s="156"/>
      <c r="F19" s="156"/>
      <c r="G19" s="157" t="s">
        <v>6</v>
      </c>
      <c r="H19" s="143" t="s">
        <v>2</v>
      </c>
    </row>
    <row r="20" spans="1:8" s="29" customFormat="1" ht="22.5" customHeight="1" thickBot="1" x14ac:dyDescent="0.3">
      <c r="A20" s="151"/>
      <c r="B20" s="153"/>
      <c r="C20" s="155"/>
      <c r="D20" s="28" t="s">
        <v>7</v>
      </c>
      <c r="E20" s="28" t="s">
        <v>8</v>
      </c>
      <c r="F20" s="28" t="s">
        <v>9</v>
      </c>
      <c r="G20" s="158"/>
      <c r="H20" s="144"/>
    </row>
    <row r="21" spans="1:8" s="8" customFormat="1" ht="15" customHeight="1" x14ac:dyDescent="0.25">
      <c r="A21" s="147" t="s">
        <v>11</v>
      </c>
      <c r="B21" s="148"/>
      <c r="C21" s="148"/>
      <c r="D21" s="148"/>
      <c r="E21" s="148"/>
      <c r="F21" s="148"/>
      <c r="G21" s="148"/>
      <c r="H21" s="149"/>
    </row>
    <row r="22" spans="1:8" ht="15" customHeight="1" x14ac:dyDescent="0.25">
      <c r="A22" s="120" t="s">
        <v>12</v>
      </c>
      <c r="B22" s="6" t="s">
        <v>13</v>
      </c>
      <c r="C22" s="4">
        <v>250</v>
      </c>
      <c r="D22" s="3">
        <v>11.58</v>
      </c>
      <c r="E22" s="3">
        <v>6.1</v>
      </c>
      <c r="F22" s="3">
        <v>26.7</v>
      </c>
      <c r="G22" s="4">
        <v>231.63</v>
      </c>
      <c r="H22" s="1">
        <v>260</v>
      </c>
    </row>
    <row r="23" spans="1:8" ht="15" customHeight="1" x14ac:dyDescent="0.25">
      <c r="A23" s="120"/>
      <c r="B23" s="6" t="s">
        <v>16</v>
      </c>
      <c r="C23" s="2">
        <v>40</v>
      </c>
      <c r="D23" s="3">
        <v>3</v>
      </c>
      <c r="E23" s="3">
        <v>1</v>
      </c>
      <c r="F23" s="3">
        <v>20.8</v>
      </c>
      <c r="G23" s="4">
        <v>108</v>
      </c>
      <c r="H23" s="5"/>
    </row>
    <row r="24" spans="1:8" ht="15" customHeight="1" x14ac:dyDescent="0.25">
      <c r="A24" s="120"/>
      <c r="B24" s="6" t="s">
        <v>121</v>
      </c>
      <c r="C24" s="2">
        <v>10</v>
      </c>
      <c r="D24" s="3">
        <v>0.13</v>
      </c>
      <c r="E24" s="3">
        <v>6.15</v>
      </c>
      <c r="F24" s="3">
        <v>0.17</v>
      </c>
      <c r="G24" s="4">
        <v>56.6</v>
      </c>
      <c r="H24" s="1">
        <v>105</v>
      </c>
    </row>
    <row r="25" spans="1:8" ht="15" customHeight="1" x14ac:dyDescent="0.25">
      <c r="A25" s="120"/>
      <c r="B25" s="6" t="s">
        <v>200</v>
      </c>
      <c r="C25" s="2">
        <v>10</v>
      </c>
      <c r="D25" s="3">
        <v>2.6</v>
      </c>
      <c r="E25" s="3">
        <v>2.65</v>
      </c>
      <c r="F25" s="3">
        <v>0.35</v>
      </c>
      <c r="G25" s="4">
        <v>35.56</v>
      </c>
      <c r="H25" s="5">
        <v>100</v>
      </c>
    </row>
    <row r="26" spans="1:8" ht="15" customHeight="1" x14ac:dyDescent="0.25">
      <c r="A26" s="120"/>
      <c r="B26" s="6" t="s">
        <v>122</v>
      </c>
      <c r="C26" s="2">
        <v>40</v>
      </c>
      <c r="D26" s="3">
        <v>3</v>
      </c>
      <c r="E26" s="3">
        <v>4.72</v>
      </c>
      <c r="F26" s="3">
        <v>29.96</v>
      </c>
      <c r="G26" s="4">
        <v>166.84</v>
      </c>
      <c r="H26" s="1"/>
    </row>
    <row r="27" spans="1:8" ht="15" customHeight="1" x14ac:dyDescent="0.25">
      <c r="A27" s="120"/>
      <c r="B27" s="6" t="s">
        <v>18</v>
      </c>
      <c r="C27" s="4">
        <v>200</v>
      </c>
      <c r="D27" s="3">
        <v>0.2</v>
      </c>
      <c r="E27" s="3">
        <v>0.06</v>
      </c>
      <c r="F27" s="3">
        <v>7.06</v>
      </c>
      <c r="G27" s="4">
        <v>28.04</v>
      </c>
      <c r="H27" s="1">
        <v>143</v>
      </c>
    </row>
    <row r="28" spans="1:8" s="8" customFormat="1" ht="15" customHeight="1" x14ac:dyDescent="0.25">
      <c r="A28" s="120" t="s">
        <v>19</v>
      </c>
      <c r="B28" s="121"/>
      <c r="C28" s="30">
        <f>SUM(C22:C27)</f>
        <v>550</v>
      </c>
      <c r="D28" s="30">
        <f t="shared" ref="D28:G28" si="0">SUM(D22:D27)</f>
        <v>20.51</v>
      </c>
      <c r="E28" s="30">
        <f t="shared" si="0"/>
        <v>20.68</v>
      </c>
      <c r="F28" s="30">
        <f t="shared" si="0"/>
        <v>85.04</v>
      </c>
      <c r="G28" s="30">
        <f t="shared" si="0"/>
        <v>626.66999999999996</v>
      </c>
      <c r="H28" s="31"/>
    </row>
    <row r="29" spans="1:8" ht="15" customHeight="1" x14ac:dyDescent="0.25">
      <c r="A29" s="120" t="s">
        <v>20</v>
      </c>
      <c r="B29" s="6" t="s">
        <v>54</v>
      </c>
      <c r="C29" s="2">
        <v>100</v>
      </c>
      <c r="D29" s="3">
        <v>0.8</v>
      </c>
      <c r="E29" s="3">
        <v>0.1</v>
      </c>
      <c r="F29" s="3">
        <v>1.7</v>
      </c>
      <c r="G29" s="4">
        <v>13</v>
      </c>
      <c r="H29" s="1" t="s">
        <v>14</v>
      </c>
    </row>
    <row r="30" spans="1:8" ht="15" customHeight="1" x14ac:dyDescent="0.25">
      <c r="A30" s="120"/>
      <c r="B30" s="6" t="s">
        <v>22</v>
      </c>
      <c r="C30" s="4">
        <v>250</v>
      </c>
      <c r="D30" s="3">
        <v>2.75</v>
      </c>
      <c r="E30" s="3">
        <v>5.75</v>
      </c>
      <c r="F30" s="3">
        <v>19.100000000000001</v>
      </c>
      <c r="G30" s="4">
        <v>154.65</v>
      </c>
      <c r="H30" s="5">
        <v>144</v>
      </c>
    </row>
    <row r="31" spans="1:8" ht="15" customHeight="1" x14ac:dyDescent="0.25">
      <c r="A31" s="120"/>
      <c r="B31" s="6" t="s">
        <v>23</v>
      </c>
      <c r="C31" s="4">
        <v>100</v>
      </c>
      <c r="D31" s="3">
        <v>13.03</v>
      </c>
      <c r="E31" s="3">
        <v>18.239999999999998</v>
      </c>
      <c r="F31" s="3">
        <v>19.29</v>
      </c>
      <c r="G31" s="4">
        <v>256.62</v>
      </c>
      <c r="H31" s="5">
        <v>390</v>
      </c>
    </row>
    <row r="32" spans="1:8" ht="15" customHeight="1" x14ac:dyDescent="0.25">
      <c r="A32" s="120"/>
      <c r="B32" s="6" t="s">
        <v>24</v>
      </c>
      <c r="C32" s="4">
        <v>20</v>
      </c>
      <c r="D32" s="3">
        <v>0.12</v>
      </c>
      <c r="E32" s="3">
        <v>0.75</v>
      </c>
      <c r="F32" s="3">
        <v>1.07</v>
      </c>
      <c r="G32" s="4">
        <v>11.5</v>
      </c>
      <c r="H32" s="1">
        <v>453</v>
      </c>
    </row>
    <row r="33" spans="1:8" ht="15" customHeight="1" x14ac:dyDescent="0.25">
      <c r="A33" s="120"/>
      <c r="B33" s="6" t="s">
        <v>26</v>
      </c>
      <c r="C33" s="4">
        <v>180</v>
      </c>
      <c r="D33" s="3">
        <v>6.97</v>
      </c>
      <c r="E33" s="3">
        <v>4.9800000000000004</v>
      </c>
      <c r="F33" s="3">
        <v>42.66</v>
      </c>
      <c r="G33" s="4">
        <v>229.68</v>
      </c>
      <c r="H33" s="1">
        <v>291</v>
      </c>
    </row>
    <row r="34" spans="1:8" ht="15" customHeight="1" x14ac:dyDescent="0.25">
      <c r="A34" s="120"/>
      <c r="B34" s="6" t="s">
        <v>27</v>
      </c>
      <c r="C34" s="4">
        <v>200</v>
      </c>
      <c r="D34" s="3">
        <v>0.08</v>
      </c>
      <c r="E34" s="3">
        <v>0</v>
      </c>
      <c r="F34" s="3">
        <v>10.62</v>
      </c>
      <c r="G34" s="4">
        <v>40.44</v>
      </c>
      <c r="H34" s="1">
        <v>508</v>
      </c>
    </row>
    <row r="35" spans="1:8" ht="15" customHeight="1" x14ac:dyDescent="0.25">
      <c r="A35" s="120"/>
      <c r="B35" s="6" t="s">
        <v>28</v>
      </c>
      <c r="C35" s="4">
        <v>30</v>
      </c>
      <c r="D35" s="3">
        <v>1.98</v>
      </c>
      <c r="E35" s="3">
        <v>0.27</v>
      </c>
      <c r="F35" s="3">
        <v>11.4</v>
      </c>
      <c r="G35" s="4">
        <v>59.7</v>
      </c>
      <c r="H35" s="5"/>
    </row>
    <row r="36" spans="1:8" ht="15" customHeight="1" x14ac:dyDescent="0.25">
      <c r="A36" s="120"/>
      <c r="B36" s="6" t="s">
        <v>29</v>
      </c>
      <c r="C36" s="4">
        <v>30</v>
      </c>
      <c r="D36" s="3">
        <v>1.98</v>
      </c>
      <c r="E36" s="3">
        <v>0.36</v>
      </c>
      <c r="F36" s="3">
        <v>10.02</v>
      </c>
      <c r="G36" s="4">
        <v>52.2</v>
      </c>
      <c r="H36" s="5"/>
    </row>
    <row r="37" spans="1:8" s="8" customFormat="1" ht="15" customHeight="1" x14ac:dyDescent="0.25">
      <c r="A37" s="120" t="s">
        <v>30</v>
      </c>
      <c r="B37" s="121"/>
      <c r="C37" s="30">
        <f>SUM(C29:C36)</f>
        <v>910</v>
      </c>
      <c r="D37" s="30">
        <f t="shared" ref="D37:G37" si="1">SUM(D29:D36)</f>
        <v>27.709999999999997</v>
      </c>
      <c r="E37" s="30">
        <f t="shared" si="1"/>
        <v>30.449999999999996</v>
      </c>
      <c r="F37" s="30">
        <f t="shared" si="1"/>
        <v>115.86</v>
      </c>
      <c r="G37" s="30">
        <f t="shared" si="1"/>
        <v>817.79000000000019</v>
      </c>
      <c r="H37" s="31"/>
    </row>
    <row r="38" spans="1:8" ht="15" customHeight="1" x14ac:dyDescent="0.25">
      <c r="A38" s="120" t="s">
        <v>31</v>
      </c>
      <c r="B38" s="6" t="s">
        <v>33</v>
      </c>
      <c r="C38" s="4">
        <v>200</v>
      </c>
      <c r="D38" s="3">
        <v>0.12</v>
      </c>
      <c r="E38" s="3">
        <v>0.02</v>
      </c>
      <c r="F38" s="3">
        <v>8.58</v>
      </c>
      <c r="G38" s="4">
        <v>34.340000000000003</v>
      </c>
      <c r="H38" s="5">
        <v>511</v>
      </c>
    </row>
    <row r="39" spans="1:8" ht="15" customHeight="1" x14ac:dyDescent="0.25">
      <c r="A39" s="120"/>
      <c r="B39" s="6" t="s">
        <v>34</v>
      </c>
      <c r="C39" s="4">
        <v>100</v>
      </c>
      <c r="D39" s="3">
        <v>10.5</v>
      </c>
      <c r="E39" s="3">
        <v>11.35</v>
      </c>
      <c r="F39" s="3">
        <v>40.44</v>
      </c>
      <c r="G39" s="4">
        <v>244.2</v>
      </c>
      <c r="H39" s="5">
        <v>543</v>
      </c>
    </row>
    <row r="40" spans="1:8" s="8" customFormat="1" ht="15" customHeight="1" x14ac:dyDescent="0.25">
      <c r="A40" s="120" t="s">
        <v>35</v>
      </c>
      <c r="B40" s="121"/>
      <c r="C40" s="30">
        <f>SUM(C38:C39)</f>
        <v>300</v>
      </c>
      <c r="D40" s="30">
        <f t="shared" ref="D40:G40" si="2">SUM(D38:D39)</f>
        <v>10.62</v>
      </c>
      <c r="E40" s="30">
        <f t="shared" si="2"/>
        <v>11.37</v>
      </c>
      <c r="F40" s="30">
        <f t="shared" si="2"/>
        <v>49.019999999999996</v>
      </c>
      <c r="G40" s="30">
        <f t="shared" si="2"/>
        <v>278.53999999999996</v>
      </c>
      <c r="H40" s="31"/>
    </row>
    <row r="41" spans="1:8" s="8" customFormat="1" ht="15" customHeight="1" thickBot="1" x14ac:dyDescent="0.3">
      <c r="A41" s="134" t="s">
        <v>36</v>
      </c>
      <c r="B41" s="140"/>
      <c r="C41" s="33">
        <f>C40+C37+C28</f>
        <v>1760</v>
      </c>
      <c r="D41" s="33">
        <f t="shared" ref="D41:G41" si="3">D40+D37+D28</f>
        <v>58.84</v>
      </c>
      <c r="E41" s="33">
        <f t="shared" si="3"/>
        <v>62.499999999999993</v>
      </c>
      <c r="F41" s="33">
        <f t="shared" si="3"/>
        <v>249.92000000000002</v>
      </c>
      <c r="G41" s="33">
        <f t="shared" si="3"/>
        <v>1723</v>
      </c>
      <c r="H41" s="34"/>
    </row>
    <row r="42" spans="1:8" s="8" customFormat="1" ht="15" customHeight="1" x14ac:dyDescent="0.25">
      <c r="A42" s="128" t="s">
        <v>37</v>
      </c>
      <c r="B42" s="129"/>
      <c r="C42" s="129"/>
      <c r="D42" s="129"/>
      <c r="E42" s="129"/>
      <c r="F42" s="129"/>
      <c r="G42" s="129"/>
      <c r="H42" s="133"/>
    </row>
    <row r="43" spans="1:8" ht="15" customHeight="1" x14ac:dyDescent="0.25">
      <c r="A43" s="120" t="s">
        <v>12</v>
      </c>
      <c r="B43" s="6" t="s">
        <v>39</v>
      </c>
      <c r="C43" s="2">
        <v>250</v>
      </c>
      <c r="D43" s="3">
        <v>14.15</v>
      </c>
      <c r="E43" s="3">
        <v>16.18</v>
      </c>
      <c r="F43" s="3">
        <v>30.13</v>
      </c>
      <c r="G43" s="4">
        <v>314.14999999999998</v>
      </c>
      <c r="H43" s="1">
        <v>250</v>
      </c>
    </row>
    <row r="44" spans="1:8" ht="15" customHeight="1" x14ac:dyDescent="0.25">
      <c r="A44" s="120"/>
      <c r="B44" s="6" t="s">
        <v>40</v>
      </c>
      <c r="C44" s="2">
        <v>100</v>
      </c>
      <c r="D44" s="3">
        <v>7.62</v>
      </c>
      <c r="E44" s="3">
        <v>5.17</v>
      </c>
      <c r="F44" s="3">
        <v>50.26</v>
      </c>
      <c r="G44" s="4">
        <v>296.07</v>
      </c>
      <c r="H44" s="1">
        <v>438</v>
      </c>
    </row>
    <row r="45" spans="1:8" ht="15" customHeight="1" x14ac:dyDescent="0.25">
      <c r="A45" s="120"/>
      <c r="B45" s="6" t="s">
        <v>42</v>
      </c>
      <c r="C45" s="2">
        <v>200</v>
      </c>
      <c r="D45" s="3">
        <v>0.24</v>
      </c>
      <c r="E45" s="3">
        <v>0</v>
      </c>
      <c r="F45" s="3">
        <v>7.14</v>
      </c>
      <c r="G45" s="4">
        <v>29.8</v>
      </c>
      <c r="H45" s="1">
        <v>144</v>
      </c>
    </row>
    <row r="46" spans="1:8" s="8" customFormat="1" ht="15" customHeight="1" x14ac:dyDescent="0.25">
      <c r="A46" s="120" t="s">
        <v>19</v>
      </c>
      <c r="B46" s="121"/>
      <c r="C46" s="30">
        <f>SUM(C43:C45)</f>
        <v>550</v>
      </c>
      <c r="D46" s="30">
        <f t="shared" ref="D46:G46" si="4">SUM(D43:D45)</f>
        <v>22.009999999999998</v>
      </c>
      <c r="E46" s="30">
        <f t="shared" si="4"/>
        <v>21.35</v>
      </c>
      <c r="F46" s="30">
        <f t="shared" si="4"/>
        <v>87.53</v>
      </c>
      <c r="G46" s="30">
        <f t="shared" si="4"/>
        <v>640.02</v>
      </c>
      <c r="H46" s="31"/>
    </row>
    <row r="47" spans="1:8" ht="15" customHeight="1" x14ac:dyDescent="0.25">
      <c r="A47" s="120" t="s">
        <v>20</v>
      </c>
      <c r="B47" s="6" t="s">
        <v>21</v>
      </c>
      <c r="C47" s="4">
        <v>100</v>
      </c>
      <c r="D47" s="3">
        <v>1.2</v>
      </c>
      <c r="E47" s="3">
        <v>5</v>
      </c>
      <c r="F47" s="3">
        <v>7.4</v>
      </c>
      <c r="G47" s="4">
        <v>97</v>
      </c>
      <c r="H47" s="1"/>
    </row>
    <row r="48" spans="1:8" ht="15" customHeight="1" x14ac:dyDescent="0.25">
      <c r="A48" s="120"/>
      <c r="B48" s="6" t="s">
        <v>44</v>
      </c>
      <c r="C48" s="2">
        <v>250</v>
      </c>
      <c r="D48" s="3">
        <v>2.25</v>
      </c>
      <c r="E48" s="3">
        <v>3.6</v>
      </c>
      <c r="F48" s="3">
        <v>16.920000000000002</v>
      </c>
      <c r="G48" s="4">
        <v>115.38</v>
      </c>
      <c r="H48" s="1">
        <v>131</v>
      </c>
    </row>
    <row r="49" spans="1:8" ht="15" customHeight="1" x14ac:dyDescent="0.25">
      <c r="A49" s="120"/>
      <c r="B49" s="6" t="s">
        <v>45</v>
      </c>
      <c r="C49" s="2">
        <v>100</v>
      </c>
      <c r="D49" s="3">
        <v>15.01</v>
      </c>
      <c r="E49" s="3">
        <v>17.309999999999999</v>
      </c>
      <c r="F49" s="3">
        <v>36.22</v>
      </c>
      <c r="G49" s="4">
        <v>254.11</v>
      </c>
      <c r="H49" s="1">
        <v>343</v>
      </c>
    </row>
    <row r="50" spans="1:8" ht="15" customHeight="1" x14ac:dyDescent="0.25">
      <c r="A50" s="120"/>
      <c r="B50" s="6" t="s">
        <v>46</v>
      </c>
      <c r="C50" s="2">
        <v>180</v>
      </c>
      <c r="D50" s="3">
        <v>7.55</v>
      </c>
      <c r="E50" s="3">
        <v>5.35</v>
      </c>
      <c r="F50" s="3">
        <v>43.26</v>
      </c>
      <c r="G50" s="4">
        <v>219.19</v>
      </c>
      <c r="H50" s="1">
        <v>312</v>
      </c>
    </row>
    <row r="51" spans="1:8" ht="15" customHeight="1" x14ac:dyDescent="0.25">
      <c r="A51" s="120"/>
      <c r="B51" s="6" t="s">
        <v>48</v>
      </c>
      <c r="C51" s="2">
        <v>200</v>
      </c>
      <c r="D51" s="3">
        <v>0.14000000000000001</v>
      </c>
      <c r="E51" s="3">
        <v>0.06</v>
      </c>
      <c r="F51" s="3">
        <v>8</v>
      </c>
      <c r="G51" s="4">
        <v>32.700000000000003</v>
      </c>
      <c r="H51" s="5">
        <v>511</v>
      </c>
    </row>
    <row r="52" spans="1:8" ht="15" customHeight="1" x14ac:dyDescent="0.25">
      <c r="A52" s="120"/>
      <c r="B52" s="6" t="s">
        <v>28</v>
      </c>
      <c r="C52" s="2">
        <v>30</v>
      </c>
      <c r="D52" s="3">
        <v>1.98</v>
      </c>
      <c r="E52" s="3">
        <v>0.27</v>
      </c>
      <c r="F52" s="3">
        <v>11.4</v>
      </c>
      <c r="G52" s="4">
        <v>59.7</v>
      </c>
      <c r="H52" s="5"/>
    </row>
    <row r="53" spans="1:8" ht="15" customHeight="1" x14ac:dyDescent="0.25">
      <c r="A53" s="120"/>
      <c r="B53" s="6" t="s">
        <v>29</v>
      </c>
      <c r="C53" s="2">
        <v>30</v>
      </c>
      <c r="D53" s="3">
        <v>1.98</v>
      </c>
      <c r="E53" s="3">
        <v>0.36</v>
      </c>
      <c r="F53" s="3">
        <v>10.02</v>
      </c>
      <c r="G53" s="4">
        <v>52.2</v>
      </c>
      <c r="H53" s="5"/>
    </row>
    <row r="54" spans="1:8" s="8" customFormat="1" ht="15" customHeight="1" x14ac:dyDescent="0.25">
      <c r="A54" s="120" t="s">
        <v>30</v>
      </c>
      <c r="B54" s="121"/>
      <c r="C54" s="30">
        <f>SUM(C47:C53)</f>
        <v>890</v>
      </c>
      <c r="D54" s="30">
        <f t="shared" ref="D54:G54" si="5">SUM(D47:D53)</f>
        <v>30.110000000000003</v>
      </c>
      <c r="E54" s="30">
        <f t="shared" si="5"/>
        <v>31.949999999999996</v>
      </c>
      <c r="F54" s="30">
        <f t="shared" si="5"/>
        <v>133.22</v>
      </c>
      <c r="G54" s="30">
        <f t="shared" si="5"/>
        <v>830.2800000000002</v>
      </c>
      <c r="H54" s="31"/>
    </row>
    <row r="55" spans="1:8" ht="15" customHeight="1" x14ac:dyDescent="0.25">
      <c r="A55" s="120" t="s">
        <v>31</v>
      </c>
      <c r="B55" s="6" t="s">
        <v>49</v>
      </c>
      <c r="C55" s="2">
        <v>200</v>
      </c>
      <c r="D55" s="3">
        <v>0</v>
      </c>
      <c r="E55" s="3">
        <v>0</v>
      </c>
      <c r="F55" s="3">
        <v>15</v>
      </c>
      <c r="G55" s="4">
        <v>95</v>
      </c>
      <c r="H55" s="1">
        <v>614</v>
      </c>
    </row>
    <row r="56" spans="1:8" ht="15" customHeight="1" x14ac:dyDescent="0.25">
      <c r="A56" s="120"/>
      <c r="B56" s="6" t="s">
        <v>50</v>
      </c>
      <c r="C56" s="2">
        <v>100</v>
      </c>
      <c r="D56" s="3">
        <v>9.6</v>
      </c>
      <c r="E56" s="3">
        <v>9.6999999999999993</v>
      </c>
      <c r="F56" s="3">
        <v>29.65</v>
      </c>
      <c r="G56" s="4">
        <v>192.26</v>
      </c>
      <c r="H56" s="5">
        <v>543</v>
      </c>
    </row>
    <row r="57" spans="1:8" s="8" customFormat="1" ht="15" customHeight="1" x14ac:dyDescent="0.25">
      <c r="A57" s="120" t="s">
        <v>35</v>
      </c>
      <c r="B57" s="121"/>
      <c r="C57" s="30">
        <f>SUM(C55:C56)</f>
        <v>300</v>
      </c>
      <c r="D57" s="30">
        <f t="shared" ref="D57:G57" si="6">SUM(D55:D56)</f>
        <v>9.6</v>
      </c>
      <c r="E57" s="30">
        <f t="shared" si="6"/>
        <v>9.6999999999999993</v>
      </c>
      <c r="F57" s="30">
        <f t="shared" si="6"/>
        <v>44.65</v>
      </c>
      <c r="G57" s="30">
        <f t="shared" si="6"/>
        <v>287.26</v>
      </c>
      <c r="H57" s="31"/>
    </row>
    <row r="58" spans="1:8" s="8" customFormat="1" ht="15" customHeight="1" thickBot="1" x14ac:dyDescent="0.3">
      <c r="A58" s="134" t="s">
        <v>36</v>
      </c>
      <c r="B58" s="140"/>
      <c r="C58" s="33">
        <f>C57+C54+C46</f>
        <v>1740</v>
      </c>
      <c r="D58" s="33">
        <f t="shared" ref="D58:G58" si="7">D57+D54+D46</f>
        <v>61.72</v>
      </c>
      <c r="E58" s="33">
        <f t="shared" si="7"/>
        <v>62.999999999999993</v>
      </c>
      <c r="F58" s="33">
        <f t="shared" si="7"/>
        <v>265.39999999999998</v>
      </c>
      <c r="G58" s="33">
        <f t="shared" si="7"/>
        <v>1757.5600000000002</v>
      </c>
      <c r="H58" s="34"/>
    </row>
    <row r="59" spans="1:8" s="8" customFormat="1" ht="15" customHeight="1" x14ac:dyDescent="0.25">
      <c r="A59" s="128" t="s">
        <v>51</v>
      </c>
      <c r="B59" s="129"/>
      <c r="C59" s="129"/>
      <c r="D59" s="129"/>
      <c r="E59" s="129"/>
      <c r="F59" s="129"/>
      <c r="G59" s="129"/>
      <c r="H59" s="133"/>
    </row>
    <row r="60" spans="1:8" ht="15" customHeight="1" x14ac:dyDescent="0.25">
      <c r="A60" s="120" t="s">
        <v>12</v>
      </c>
      <c r="B60" s="6" t="s">
        <v>52</v>
      </c>
      <c r="C60" s="2">
        <v>250</v>
      </c>
      <c r="D60" s="3">
        <v>21.2</v>
      </c>
      <c r="E60" s="3">
        <v>20.7</v>
      </c>
      <c r="F60" s="3">
        <v>65.2</v>
      </c>
      <c r="G60" s="4">
        <v>489.4</v>
      </c>
      <c r="H60" s="5">
        <v>117</v>
      </c>
    </row>
    <row r="61" spans="1:8" ht="15" customHeight="1" x14ac:dyDescent="0.25">
      <c r="A61" s="120"/>
      <c r="B61" s="6" t="s">
        <v>53</v>
      </c>
      <c r="C61" s="2">
        <v>100</v>
      </c>
      <c r="D61" s="3">
        <v>0.4</v>
      </c>
      <c r="E61" s="3">
        <v>0.4</v>
      </c>
      <c r="F61" s="43">
        <v>10.8</v>
      </c>
      <c r="G61" s="4">
        <v>47</v>
      </c>
      <c r="H61" s="44"/>
    </row>
    <row r="62" spans="1:8" ht="15" customHeight="1" x14ac:dyDescent="0.25">
      <c r="A62" s="120"/>
      <c r="B62" s="6" t="s">
        <v>67</v>
      </c>
      <c r="C62" s="2">
        <v>200</v>
      </c>
      <c r="D62" s="3">
        <v>0.26</v>
      </c>
      <c r="E62" s="3">
        <v>0.02</v>
      </c>
      <c r="F62" s="3">
        <v>8.06</v>
      </c>
      <c r="G62" s="4">
        <v>33.22</v>
      </c>
      <c r="H62" s="5" t="s">
        <v>66</v>
      </c>
    </row>
    <row r="63" spans="1:8" s="8" customFormat="1" ht="15" customHeight="1" x14ac:dyDescent="0.25">
      <c r="A63" s="120" t="s">
        <v>19</v>
      </c>
      <c r="B63" s="121"/>
      <c r="C63" s="30">
        <f>SUM(C60:C62)</f>
        <v>550</v>
      </c>
      <c r="D63" s="30">
        <f>SUM(D60:D62)</f>
        <v>21.86</v>
      </c>
      <c r="E63" s="30">
        <f>SUM(E60:E62)</f>
        <v>21.119999999999997</v>
      </c>
      <c r="F63" s="30">
        <f>SUM(F60:F62)</f>
        <v>84.06</v>
      </c>
      <c r="G63" s="30">
        <f>SUM(G60:G62)</f>
        <v>569.62</v>
      </c>
      <c r="H63" s="47"/>
    </row>
    <row r="64" spans="1:8" ht="15" customHeight="1" x14ac:dyDescent="0.25">
      <c r="A64" s="120" t="s">
        <v>20</v>
      </c>
      <c r="B64" s="6" t="s">
        <v>63</v>
      </c>
      <c r="C64" s="2">
        <v>100</v>
      </c>
      <c r="D64" s="3">
        <v>1.5</v>
      </c>
      <c r="E64" s="3">
        <v>0.1</v>
      </c>
      <c r="F64" s="3">
        <v>8.8000000000000007</v>
      </c>
      <c r="G64" s="4">
        <v>42</v>
      </c>
      <c r="H64" s="1">
        <v>17</v>
      </c>
    </row>
    <row r="65" spans="1:8" ht="15" customHeight="1" x14ac:dyDescent="0.25">
      <c r="A65" s="120"/>
      <c r="B65" s="6" t="s">
        <v>112</v>
      </c>
      <c r="C65" s="2">
        <v>250</v>
      </c>
      <c r="D65" s="3">
        <v>3.22</v>
      </c>
      <c r="E65" s="3">
        <v>5.8</v>
      </c>
      <c r="F65" s="3">
        <v>19</v>
      </c>
      <c r="G65" s="4">
        <v>141.6</v>
      </c>
      <c r="H65" s="5" t="s">
        <v>55</v>
      </c>
    </row>
    <row r="66" spans="1:8" ht="15" customHeight="1" x14ac:dyDescent="0.25">
      <c r="A66" s="120"/>
      <c r="B66" s="6" t="s">
        <v>123</v>
      </c>
      <c r="C66" s="2">
        <v>100</v>
      </c>
      <c r="D66" s="3">
        <v>15.07</v>
      </c>
      <c r="E66" s="3">
        <v>16.350000000000001</v>
      </c>
      <c r="F66" s="3">
        <v>32.1</v>
      </c>
      <c r="G66" s="4">
        <v>201.44</v>
      </c>
      <c r="H66" s="5">
        <v>99</v>
      </c>
    </row>
    <row r="67" spans="1:8" ht="15" customHeight="1" x14ac:dyDescent="0.25">
      <c r="A67" s="120"/>
      <c r="B67" s="6" t="s">
        <v>56</v>
      </c>
      <c r="C67" s="2">
        <v>180</v>
      </c>
      <c r="D67" s="3">
        <v>7.44</v>
      </c>
      <c r="E67" s="3">
        <v>6.85</v>
      </c>
      <c r="F67" s="3">
        <v>31.1</v>
      </c>
      <c r="G67" s="4">
        <v>283.79000000000002</v>
      </c>
      <c r="H67" s="5">
        <v>418</v>
      </c>
    </row>
    <row r="68" spans="1:8" ht="15" customHeight="1" x14ac:dyDescent="0.25">
      <c r="A68" s="120"/>
      <c r="B68" s="6" t="s">
        <v>58</v>
      </c>
      <c r="C68" s="2">
        <v>200</v>
      </c>
      <c r="D68" s="3">
        <v>0</v>
      </c>
      <c r="E68" s="3">
        <v>0</v>
      </c>
      <c r="F68" s="3">
        <v>19</v>
      </c>
      <c r="G68" s="4">
        <v>75</v>
      </c>
      <c r="H68" s="5" t="s">
        <v>57</v>
      </c>
    </row>
    <row r="69" spans="1:8" ht="15" customHeight="1" x14ac:dyDescent="0.25">
      <c r="A69" s="120"/>
      <c r="B69" s="6" t="s">
        <v>28</v>
      </c>
      <c r="C69" s="2">
        <v>30</v>
      </c>
      <c r="D69" s="3">
        <v>1.98</v>
      </c>
      <c r="E69" s="3">
        <v>0.27</v>
      </c>
      <c r="F69" s="3">
        <v>11.4</v>
      </c>
      <c r="G69" s="4">
        <v>59.7</v>
      </c>
      <c r="H69" s="5"/>
    </row>
    <row r="70" spans="1:8" ht="15" customHeight="1" x14ac:dyDescent="0.25">
      <c r="A70" s="120"/>
      <c r="B70" s="6" t="s">
        <v>29</v>
      </c>
      <c r="C70" s="2">
        <v>30</v>
      </c>
      <c r="D70" s="3">
        <v>1.98</v>
      </c>
      <c r="E70" s="3">
        <v>0.36</v>
      </c>
      <c r="F70" s="3">
        <v>10.02</v>
      </c>
      <c r="G70" s="4">
        <v>52.2</v>
      </c>
      <c r="H70" s="5"/>
    </row>
    <row r="71" spans="1:8" s="8" customFormat="1" ht="15" customHeight="1" x14ac:dyDescent="0.25">
      <c r="A71" s="120" t="s">
        <v>30</v>
      </c>
      <c r="B71" s="121"/>
      <c r="C71" s="30">
        <f>SUM(C64:C70)</f>
        <v>890</v>
      </c>
      <c r="D71" s="30">
        <f t="shared" ref="D71:G71" si="8">SUM(D64:D70)</f>
        <v>31.19</v>
      </c>
      <c r="E71" s="30">
        <f t="shared" si="8"/>
        <v>29.73</v>
      </c>
      <c r="F71" s="30">
        <f t="shared" si="8"/>
        <v>131.42000000000002</v>
      </c>
      <c r="G71" s="30">
        <f t="shared" si="8"/>
        <v>855.73</v>
      </c>
      <c r="H71" s="31"/>
    </row>
    <row r="72" spans="1:8" ht="15" customHeight="1" x14ac:dyDescent="0.25">
      <c r="A72" s="120" t="s">
        <v>31</v>
      </c>
      <c r="B72" s="6" t="s">
        <v>59</v>
      </c>
      <c r="C72" s="2">
        <v>200</v>
      </c>
      <c r="D72" s="3">
        <v>4.4000000000000004</v>
      </c>
      <c r="E72" s="3">
        <v>4</v>
      </c>
      <c r="F72" s="3">
        <v>18.600000000000001</v>
      </c>
      <c r="G72" s="4">
        <v>158</v>
      </c>
      <c r="H72" s="5"/>
    </row>
    <row r="73" spans="1:8" ht="15" customHeight="1" x14ac:dyDescent="0.25">
      <c r="A73" s="120"/>
      <c r="B73" s="6" t="s">
        <v>61</v>
      </c>
      <c r="C73" s="2">
        <v>100</v>
      </c>
      <c r="D73" s="3">
        <v>6.5</v>
      </c>
      <c r="E73" s="3">
        <v>7.4</v>
      </c>
      <c r="F73" s="3">
        <v>30.26</v>
      </c>
      <c r="G73" s="4">
        <v>191.2</v>
      </c>
      <c r="H73" s="5">
        <v>564</v>
      </c>
    </row>
    <row r="74" spans="1:8" s="8" customFormat="1" ht="15" customHeight="1" x14ac:dyDescent="0.25">
      <c r="A74" s="120" t="s">
        <v>35</v>
      </c>
      <c r="B74" s="121"/>
      <c r="C74" s="30">
        <f>SUM(C72:C73)</f>
        <v>300</v>
      </c>
      <c r="D74" s="30">
        <f t="shared" ref="D74:G74" si="9">SUM(D72:D73)</f>
        <v>10.9</v>
      </c>
      <c r="E74" s="30">
        <f t="shared" si="9"/>
        <v>11.4</v>
      </c>
      <c r="F74" s="30">
        <f t="shared" si="9"/>
        <v>48.86</v>
      </c>
      <c r="G74" s="30">
        <f t="shared" si="9"/>
        <v>349.2</v>
      </c>
      <c r="H74" s="31"/>
    </row>
    <row r="75" spans="1:8" s="8" customFormat="1" ht="15" customHeight="1" thickBot="1" x14ac:dyDescent="0.3">
      <c r="A75" s="134" t="s">
        <v>36</v>
      </c>
      <c r="B75" s="140"/>
      <c r="C75" s="33">
        <f>C74+C71+C63</f>
        <v>1740</v>
      </c>
      <c r="D75" s="33">
        <f t="shared" ref="D75:G75" si="10">D74+D71+D63</f>
        <v>63.95</v>
      </c>
      <c r="E75" s="33">
        <f t="shared" si="10"/>
        <v>62.25</v>
      </c>
      <c r="F75" s="33">
        <f t="shared" si="10"/>
        <v>264.34000000000003</v>
      </c>
      <c r="G75" s="33">
        <f t="shared" si="10"/>
        <v>1774.5500000000002</v>
      </c>
      <c r="H75" s="34"/>
    </row>
    <row r="76" spans="1:8" s="8" customFormat="1" ht="15" customHeight="1" x14ac:dyDescent="0.25">
      <c r="A76" s="128" t="s">
        <v>62</v>
      </c>
      <c r="B76" s="129"/>
      <c r="C76" s="129"/>
      <c r="D76" s="129"/>
      <c r="E76" s="129"/>
      <c r="F76" s="129"/>
      <c r="G76" s="129"/>
      <c r="H76" s="133"/>
    </row>
    <row r="77" spans="1:8" ht="15" customHeight="1" x14ac:dyDescent="0.25">
      <c r="A77" s="120" t="s">
        <v>12</v>
      </c>
      <c r="B77" s="6" t="s">
        <v>54</v>
      </c>
      <c r="C77" s="2">
        <v>100</v>
      </c>
      <c r="D77" s="3">
        <v>0.8</v>
      </c>
      <c r="E77" s="3">
        <v>0.1</v>
      </c>
      <c r="F77" s="3">
        <v>1.7</v>
      </c>
      <c r="G77" s="4">
        <v>13</v>
      </c>
      <c r="H77" s="1" t="s">
        <v>14</v>
      </c>
    </row>
    <row r="78" spans="1:8" ht="15" customHeight="1" x14ac:dyDescent="0.25">
      <c r="A78" s="120"/>
      <c r="B78" s="6" t="s">
        <v>95</v>
      </c>
      <c r="C78" s="2">
        <v>100</v>
      </c>
      <c r="D78" s="3">
        <v>12.37</v>
      </c>
      <c r="E78" s="3">
        <v>16.600000000000001</v>
      </c>
      <c r="F78" s="3">
        <v>22.1</v>
      </c>
      <c r="G78" s="4">
        <v>291.77999999999997</v>
      </c>
      <c r="H78" s="5">
        <v>412</v>
      </c>
    </row>
    <row r="79" spans="1:8" ht="15" customHeight="1" x14ac:dyDescent="0.25">
      <c r="A79" s="120"/>
      <c r="B79" s="6" t="s">
        <v>65</v>
      </c>
      <c r="C79" s="2">
        <v>180</v>
      </c>
      <c r="D79" s="3">
        <v>6.78</v>
      </c>
      <c r="E79" s="3">
        <v>4.7</v>
      </c>
      <c r="F79" s="3">
        <v>46.62</v>
      </c>
      <c r="G79" s="4">
        <v>270.81</v>
      </c>
      <c r="H79" s="5">
        <v>237</v>
      </c>
    </row>
    <row r="80" spans="1:8" ht="15" customHeight="1" x14ac:dyDescent="0.25">
      <c r="A80" s="120"/>
      <c r="B80" s="45" t="s">
        <v>18</v>
      </c>
      <c r="C80" s="14">
        <v>200</v>
      </c>
      <c r="D80" s="14">
        <v>0.2</v>
      </c>
      <c r="E80" s="14">
        <v>0.06</v>
      </c>
      <c r="F80" s="14">
        <v>7.06</v>
      </c>
      <c r="G80" s="4">
        <v>28.04</v>
      </c>
      <c r="H80" s="46">
        <v>143</v>
      </c>
    </row>
    <row r="81" spans="1:8" ht="15" customHeight="1" x14ac:dyDescent="0.25">
      <c r="A81" s="120"/>
      <c r="B81" s="6" t="s">
        <v>28</v>
      </c>
      <c r="C81" s="2">
        <v>30</v>
      </c>
      <c r="D81" s="3">
        <v>1.98</v>
      </c>
      <c r="E81" s="3">
        <v>0.27</v>
      </c>
      <c r="F81" s="3">
        <v>11.4</v>
      </c>
      <c r="G81" s="4">
        <v>59.7</v>
      </c>
      <c r="H81" s="5"/>
    </row>
    <row r="82" spans="1:8" s="8" customFormat="1" ht="15" customHeight="1" x14ac:dyDescent="0.25">
      <c r="A82" s="120" t="s">
        <v>19</v>
      </c>
      <c r="B82" s="121"/>
      <c r="C82" s="30">
        <f>SUM(C77:C81)</f>
        <v>610</v>
      </c>
      <c r="D82" s="30">
        <f t="shared" ref="D82:G82" si="11">SUM(D77:D81)</f>
        <v>22.13</v>
      </c>
      <c r="E82" s="30">
        <f t="shared" si="11"/>
        <v>21.73</v>
      </c>
      <c r="F82" s="30">
        <f t="shared" si="11"/>
        <v>88.88000000000001</v>
      </c>
      <c r="G82" s="30">
        <f t="shared" si="11"/>
        <v>663.32999999999993</v>
      </c>
      <c r="H82" s="31"/>
    </row>
    <row r="83" spans="1:8" ht="15" customHeight="1" x14ac:dyDescent="0.25">
      <c r="A83" s="120" t="s">
        <v>20</v>
      </c>
      <c r="B83" s="6" t="s">
        <v>43</v>
      </c>
      <c r="C83" s="2">
        <v>100</v>
      </c>
      <c r="D83" s="3">
        <v>1.31</v>
      </c>
      <c r="E83" s="3">
        <v>0.1</v>
      </c>
      <c r="F83" s="3">
        <v>6.97</v>
      </c>
      <c r="G83" s="4">
        <v>35.35</v>
      </c>
      <c r="H83" s="1">
        <v>16</v>
      </c>
    </row>
    <row r="84" spans="1:8" ht="15" customHeight="1" x14ac:dyDescent="0.25">
      <c r="A84" s="120"/>
      <c r="B84" s="6" t="s">
        <v>69</v>
      </c>
      <c r="C84" s="2">
        <v>250</v>
      </c>
      <c r="D84" s="3">
        <v>4.28</v>
      </c>
      <c r="E84" s="3">
        <v>3.22</v>
      </c>
      <c r="F84" s="3">
        <v>25.05</v>
      </c>
      <c r="G84" s="4">
        <v>190.45</v>
      </c>
      <c r="H84" s="1">
        <v>147</v>
      </c>
    </row>
    <row r="85" spans="1:8" ht="15" customHeight="1" x14ac:dyDescent="0.25">
      <c r="A85" s="120"/>
      <c r="B85" s="6" t="s">
        <v>70</v>
      </c>
      <c r="C85" s="2">
        <v>280</v>
      </c>
      <c r="D85" s="3">
        <v>20.49</v>
      </c>
      <c r="E85" s="3">
        <v>25.42</v>
      </c>
      <c r="F85" s="3">
        <v>66.47</v>
      </c>
      <c r="G85" s="4">
        <v>472.92</v>
      </c>
      <c r="H85" s="1">
        <v>407</v>
      </c>
    </row>
    <row r="86" spans="1:8" ht="15" customHeight="1" x14ac:dyDescent="0.25">
      <c r="A86" s="120"/>
      <c r="B86" s="6" t="s">
        <v>27</v>
      </c>
      <c r="C86" s="2">
        <v>200</v>
      </c>
      <c r="D86" s="3">
        <v>0.08</v>
      </c>
      <c r="E86" s="3">
        <v>0</v>
      </c>
      <c r="F86" s="3">
        <v>10.62</v>
      </c>
      <c r="G86" s="4">
        <v>40.44</v>
      </c>
      <c r="H86" s="1">
        <v>508</v>
      </c>
    </row>
    <row r="87" spans="1:8" ht="15" customHeight="1" x14ac:dyDescent="0.25">
      <c r="A87" s="120"/>
      <c r="B87" s="6" t="s">
        <v>28</v>
      </c>
      <c r="C87" s="2">
        <v>30</v>
      </c>
      <c r="D87" s="3">
        <v>1.98</v>
      </c>
      <c r="E87" s="3">
        <v>0.27</v>
      </c>
      <c r="F87" s="3">
        <v>11.4</v>
      </c>
      <c r="G87" s="4">
        <v>59.7</v>
      </c>
      <c r="H87" s="5"/>
    </row>
    <row r="88" spans="1:8" ht="15" customHeight="1" x14ac:dyDescent="0.25">
      <c r="A88" s="120"/>
      <c r="B88" s="6" t="s">
        <v>29</v>
      </c>
      <c r="C88" s="2">
        <v>30</v>
      </c>
      <c r="D88" s="3">
        <v>1.98</v>
      </c>
      <c r="E88" s="3">
        <v>0.36</v>
      </c>
      <c r="F88" s="3">
        <v>10.02</v>
      </c>
      <c r="G88" s="4">
        <v>52.2</v>
      </c>
      <c r="H88" s="5"/>
    </row>
    <row r="89" spans="1:8" s="8" customFormat="1" ht="15" customHeight="1" x14ac:dyDescent="0.25">
      <c r="A89" s="120" t="s">
        <v>30</v>
      </c>
      <c r="B89" s="121"/>
      <c r="C89" s="30">
        <f>SUM(C83:C88)</f>
        <v>890</v>
      </c>
      <c r="D89" s="30">
        <f t="shared" ref="D89:G89" si="12">SUM(D83:D88)</f>
        <v>30.119999999999997</v>
      </c>
      <c r="E89" s="30">
        <f t="shared" si="12"/>
        <v>29.37</v>
      </c>
      <c r="F89" s="30">
        <f t="shared" si="12"/>
        <v>130.53000000000003</v>
      </c>
      <c r="G89" s="30">
        <f t="shared" si="12"/>
        <v>851.06000000000017</v>
      </c>
      <c r="H89" s="31"/>
    </row>
    <row r="90" spans="1:8" ht="15" customHeight="1" x14ac:dyDescent="0.25">
      <c r="A90" s="120" t="s">
        <v>31</v>
      </c>
      <c r="B90" s="6" t="s">
        <v>71</v>
      </c>
      <c r="C90" s="2">
        <v>200</v>
      </c>
      <c r="D90" s="3">
        <v>0.2</v>
      </c>
      <c r="E90" s="3">
        <v>0.2</v>
      </c>
      <c r="F90" s="3">
        <v>18.8</v>
      </c>
      <c r="G90" s="4">
        <v>100</v>
      </c>
      <c r="H90" s="5"/>
    </row>
    <row r="91" spans="1:8" ht="15" customHeight="1" x14ac:dyDescent="0.25">
      <c r="A91" s="120"/>
      <c r="B91" s="6" t="s">
        <v>78</v>
      </c>
      <c r="C91" s="2">
        <v>100</v>
      </c>
      <c r="D91" s="3">
        <v>9.6999999999999993</v>
      </c>
      <c r="E91" s="3">
        <v>10.3</v>
      </c>
      <c r="F91" s="3">
        <v>30.5</v>
      </c>
      <c r="G91" s="4">
        <v>241.36</v>
      </c>
      <c r="H91" s="5" t="s">
        <v>77</v>
      </c>
    </row>
    <row r="92" spans="1:8" s="8" customFormat="1" ht="15" customHeight="1" x14ac:dyDescent="0.25">
      <c r="A92" s="120" t="s">
        <v>35</v>
      </c>
      <c r="B92" s="121"/>
      <c r="C92" s="30">
        <f>SUM(C90:C91)</f>
        <v>300</v>
      </c>
      <c r="D92" s="30">
        <f t="shared" ref="D92:G92" si="13">SUM(D90:D91)</f>
        <v>9.8999999999999986</v>
      </c>
      <c r="E92" s="30">
        <f t="shared" si="13"/>
        <v>10.5</v>
      </c>
      <c r="F92" s="30">
        <f t="shared" si="13"/>
        <v>49.3</v>
      </c>
      <c r="G92" s="30">
        <f t="shared" si="13"/>
        <v>341.36</v>
      </c>
      <c r="H92" s="31"/>
    </row>
    <row r="93" spans="1:8" s="8" customFormat="1" ht="15" customHeight="1" thickBot="1" x14ac:dyDescent="0.3">
      <c r="A93" s="134" t="s">
        <v>36</v>
      </c>
      <c r="B93" s="140"/>
      <c r="C93" s="33">
        <f>C92+C89+C82</f>
        <v>1800</v>
      </c>
      <c r="D93" s="33">
        <f t="shared" ref="D93:G93" si="14">D92+D89+D82</f>
        <v>62.149999999999991</v>
      </c>
      <c r="E93" s="33">
        <f t="shared" si="14"/>
        <v>61.600000000000009</v>
      </c>
      <c r="F93" s="33">
        <f t="shared" si="14"/>
        <v>268.71000000000004</v>
      </c>
      <c r="G93" s="33">
        <f t="shared" si="14"/>
        <v>1855.75</v>
      </c>
      <c r="H93" s="34"/>
    </row>
    <row r="94" spans="1:8" s="8" customFormat="1" ht="15" customHeight="1" x14ac:dyDescent="0.25">
      <c r="A94" s="128" t="s">
        <v>73</v>
      </c>
      <c r="B94" s="129"/>
      <c r="C94" s="129"/>
      <c r="D94" s="129"/>
      <c r="E94" s="129"/>
      <c r="F94" s="129"/>
      <c r="G94" s="129"/>
      <c r="H94" s="133"/>
    </row>
    <row r="95" spans="1:8" ht="15" customHeight="1" x14ac:dyDescent="0.25">
      <c r="A95" s="120" t="s">
        <v>12</v>
      </c>
      <c r="B95" s="6" t="s">
        <v>74</v>
      </c>
      <c r="C95" s="2">
        <v>250</v>
      </c>
      <c r="D95" s="3">
        <v>14.63</v>
      </c>
      <c r="E95" s="3">
        <v>18.940000000000001</v>
      </c>
      <c r="F95" s="3">
        <v>39.229999999999997</v>
      </c>
      <c r="G95" s="4">
        <v>314.2</v>
      </c>
      <c r="H95" s="1">
        <v>296</v>
      </c>
    </row>
    <row r="96" spans="1:8" ht="15" customHeight="1" x14ac:dyDescent="0.25">
      <c r="A96" s="120"/>
      <c r="B96" s="6" t="s">
        <v>126</v>
      </c>
      <c r="C96" s="2">
        <v>100</v>
      </c>
      <c r="D96" s="3">
        <v>6.36</v>
      </c>
      <c r="E96" s="3">
        <v>2.98</v>
      </c>
      <c r="F96" s="3">
        <v>43.92</v>
      </c>
      <c r="G96" s="4">
        <v>290.82</v>
      </c>
      <c r="H96" s="5" t="s">
        <v>127</v>
      </c>
    </row>
    <row r="97" spans="1:8" ht="15" customHeight="1" x14ac:dyDescent="0.25">
      <c r="A97" s="120"/>
      <c r="B97" s="6" t="s">
        <v>42</v>
      </c>
      <c r="C97" s="2">
        <v>200</v>
      </c>
      <c r="D97" s="3">
        <v>0.24</v>
      </c>
      <c r="E97" s="3">
        <v>0</v>
      </c>
      <c r="F97" s="3">
        <v>7.14</v>
      </c>
      <c r="G97" s="4">
        <v>29.8</v>
      </c>
      <c r="H97" s="1">
        <v>144</v>
      </c>
    </row>
    <row r="98" spans="1:8" s="8" customFormat="1" ht="15" customHeight="1" x14ac:dyDescent="0.25">
      <c r="A98" s="120" t="s">
        <v>19</v>
      </c>
      <c r="B98" s="121"/>
      <c r="C98" s="30">
        <f>SUM(C95:C97)</f>
        <v>550</v>
      </c>
      <c r="D98" s="30">
        <f t="shared" ref="D98:G98" si="15">SUM(D95:D97)</f>
        <v>21.23</v>
      </c>
      <c r="E98" s="30">
        <f t="shared" si="15"/>
        <v>21.92</v>
      </c>
      <c r="F98" s="30">
        <f t="shared" si="15"/>
        <v>90.29</v>
      </c>
      <c r="G98" s="30">
        <f t="shared" si="15"/>
        <v>634.81999999999994</v>
      </c>
      <c r="H98" s="31"/>
    </row>
    <row r="99" spans="1:8" ht="15" customHeight="1" x14ac:dyDescent="0.25">
      <c r="A99" s="120" t="s">
        <v>20</v>
      </c>
      <c r="B99" s="6" t="s">
        <v>68</v>
      </c>
      <c r="C99" s="2">
        <v>100</v>
      </c>
      <c r="D99" s="3">
        <v>1.48</v>
      </c>
      <c r="E99" s="3">
        <v>2.62</v>
      </c>
      <c r="F99" s="3">
        <v>9.86</v>
      </c>
      <c r="G99" s="4">
        <v>68.739999999999995</v>
      </c>
      <c r="H99" s="1">
        <v>119</v>
      </c>
    </row>
    <row r="100" spans="1:8" ht="15" customHeight="1" x14ac:dyDescent="0.25">
      <c r="A100" s="120"/>
      <c r="B100" s="6" t="s">
        <v>75</v>
      </c>
      <c r="C100" s="2">
        <v>250</v>
      </c>
      <c r="D100" s="3">
        <v>2.62</v>
      </c>
      <c r="E100" s="3">
        <v>5.85</v>
      </c>
      <c r="F100" s="3">
        <v>9.4499999999999993</v>
      </c>
      <c r="G100" s="4">
        <v>101.82</v>
      </c>
      <c r="H100" s="5">
        <v>142</v>
      </c>
    </row>
    <row r="101" spans="1:8" ht="15" customHeight="1" x14ac:dyDescent="0.25">
      <c r="A101" s="120"/>
      <c r="B101" s="6" t="s">
        <v>124</v>
      </c>
      <c r="C101" s="2">
        <v>280</v>
      </c>
      <c r="D101" s="3">
        <v>21.69</v>
      </c>
      <c r="E101" s="3">
        <v>22.13</v>
      </c>
      <c r="F101" s="3">
        <v>71.89</v>
      </c>
      <c r="G101" s="4">
        <v>570.77</v>
      </c>
      <c r="H101" s="1">
        <v>265</v>
      </c>
    </row>
    <row r="102" spans="1:8" ht="15" customHeight="1" x14ac:dyDescent="0.25">
      <c r="A102" s="120"/>
      <c r="B102" s="6" t="s">
        <v>76</v>
      </c>
      <c r="C102" s="2">
        <v>200</v>
      </c>
      <c r="D102" s="3">
        <v>0.32</v>
      </c>
      <c r="E102" s="3">
        <v>0.14000000000000001</v>
      </c>
      <c r="F102" s="3">
        <v>11.46</v>
      </c>
      <c r="G102" s="4">
        <v>48.32</v>
      </c>
      <c r="H102" s="1">
        <v>519</v>
      </c>
    </row>
    <row r="103" spans="1:8" ht="15" customHeight="1" x14ac:dyDescent="0.25">
      <c r="A103" s="120"/>
      <c r="B103" s="6" t="s">
        <v>28</v>
      </c>
      <c r="C103" s="2">
        <v>30</v>
      </c>
      <c r="D103" s="3">
        <v>1.98</v>
      </c>
      <c r="E103" s="3">
        <v>0.27</v>
      </c>
      <c r="F103" s="3">
        <v>11.4</v>
      </c>
      <c r="G103" s="4">
        <v>59.7</v>
      </c>
      <c r="H103" s="5"/>
    </row>
    <row r="104" spans="1:8" ht="15" customHeight="1" x14ac:dyDescent="0.25">
      <c r="A104" s="120"/>
      <c r="B104" s="6" t="s">
        <v>29</v>
      </c>
      <c r="C104" s="2">
        <v>30</v>
      </c>
      <c r="D104" s="3">
        <v>1.98</v>
      </c>
      <c r="E104" s="3">
        <v>0.36</v>
      </c>
      <c r="F104" s="3">
        <v>10.02</v>
      </c>
      <c r="G104" s="4">
        <v>52.2</v>
      </c>
      <c r="H104" s="5"/>
    </row>
    <row r="105" spans="1:8" s="8" customFormat="1" ht="15" customHeight="1" x14ac:dyDescent="0.25">
      <c r="A105" s="120" t="s">
        <v>30</v>
      </c>
      <c r="B105" s="121"/>
      <c r="C105" s="30">
        <f>SUM(C99:C104)</f>
        <v>890</v>
      </c>
      <c r="D105" s="30">
        <f t="shared" ref="D105:G105" si="16">SUM(D99:D104)</f>
        <v>30.07</v>
      </c>
      <c r="E105" s="30">
        <f t="shared" si="16"/>
        <v>31.369999999999997</v>
      </c>
      <c r="F105" s="30">
        <f t="shared" si="16"/>
        <v>124.08</v>
      </c>
      <c r="G105" s="30">
        <f t="shared" si="16"/>
        <v>901.55000000000007</v>
      </c>
      <c r="H105" s="31"/>
    </row>
    <row r="106" spans="1:8" ht="15" customHeight="1" x14ac:dyDescent="0.25">
      <c r="A106" s="120" t="s">
        <v>31</v>
      </c>
      <c r="B106" s="6" t="s">
        <v>48</v>
      </c>
      <c r="C106" s="2">
        <v>200</v>
      </c>
      <c r="D106" s="3">
        <v>0.14000000000000001</v>
      </c>
      <c r="E106" s="3">
        <v>0.06</v>
      </c>
      <c r="F106" s="3">
        <v>8</v>
      </c>
      <c r="G106" s="4">
        <v>32.700000000000003</v>
      </c>
      <c r="H106" s="5">
        <v>511</v>
      </c>
    </row>
    <row r="107" spans="1:8" ht="15" customHeight="1" x14ac:dyDescent="0.25">
      <c r="A107" s="120"/>
      <c r="B107" s="6" t="s">
        <v>72</v>
      </c>
      <c r="C107" s="2">
        <v>100</v>
      </c>
      <c r="D107" s="3">
        <v>9.5</v>
      </c>
      <c r="E107" s="3">
        <v>10.199999999999999</v>
      </c>
      <c r="F107" s="3">
        <v>30.5</v>
      </c>
      <c r="G107" s="4">
        <v>245.28</v>
      </c>
      <c r="H107" s="5">
        <v>573</v>
      </c>
    </row>
    <row r="108" spans="1:8" s="8" customFormat="1" ht="15" customHeight="1" x14ac:dyDescent="0.25">
      <c r="A108" s="120" t="s">
        <v>35</v>
      </c>
      <c r="B108" s="121"/>
      <c r="C108" s="30">
        <f>SUM(C106:C107)</f>
        <v>300</v>
      </c>
      <c r="D108" s="30">
        <f t="shared" ref="D108:G108" si="17">SUM(D106:D107)</f>
        <v>9.64</v>
      </c>
      <c r="E108" s="30">
        <f t="shared" si="17"/>
        <v>10.26</v>
      </c>
      <c r="F108" s="30">
        <f t="shared" si="17"/>
        <v>38.5</v>
      </c>
      <c r="G108" s="30">
        <f t="shared" si="17"/>
        <v>277.98</v>
      </c>
      <c r="H108" s="31"/>
    </row>
    <row r="109" spans="1:8" s="8" customFormat="1" ht="15" customHeight="1" thickBot="1" x14ac:dyDescent="0.3">
      <c r="A109" s="134" t="s">
        <v>36</v>
      </c>
      <c r="B109" s="140"/>
      <c r="C109" s="33">
        <f>C108+C105+C98</f>
        <v>1740</v>
      </c>
      <c r="D109" s="33">
        <f t="shared" ref="D109:G109" si="18">D108+D105+D98</f>
        <v>60.94</v>
      </c>
      <c r="E109" s="33">
        <f t="shared" si="18"/>
        <v>63.55</v>
      </c>
      <c r="F109" s="33">
        <f t="shared" si="18"/>
        <v>252.87</v>
      </c>
      <c r="G109" s="33">
        <f t="shared" si="18"/>
        <v>1814.3500000000001</v>
      </c>
      <c r="H109" s="34"/>
    </row>
    <row r="110" spans="1:8" s="8" customFormat="1" ht="15" customHeight="1" x14ac:dyDescent="0.25">
      <c r="A110" s="128" t="s">
        <v>79</v>
      </c>
      <c r="B110" s="129"/>
      <c r="C110" s="129"/>
      <c r="D110" s="129"/>
      <c r="E110" s="129"/>
      <c r="F110" s="129"/>
      <c r="G110" s="129"/>
      <c r="H110" s="133"/>
    </row>
    <row r="111" spans="1:8" ht="15" customHeight="1" x14ac:dyDescent="0.25">
      <c r="A111" s="120" t="s">
        <v>12</v>
      </c>
      <c r="B111" s="6" t="s">
        <v>39</v>
      </c>
      <c r="C111" s="2">
        <v>270</v>
      </c>
      <c r="D111" s="3">
        <v>15.28</v>
      </c>
      <c r="E111" s="3">
        <v>17.5</v>
      </c>
      <c r="F111" s="3">
        <v>32.5</v>
      </c>
      <c r="G111" s="4">
        <v>339.28</v>
      </c>
      <c r="H111" s="1">
        <v>250</v>
      </c>
    </row>
    <row r="112" spans="1:8" ht="15" customHeight="1" x14ac:dyDescent="0.25">
      <c r="A112" s="120"/>
      <c r="B112" s="6" t="s">
        <v>15</v>
      </c>
      <c r="C112" s="2">
        <v>30</v>
      </c>
      <c r="D112" s="3">
        <v>0</v>
      </c>
      <c r="E112" s="3">
        <v>0</v>
      </c>
      <c r="F112" s="3">
        <v>20.399999999999999</v>
      </c>
      <c r="G112" s="4">
        <v>81.599999999999994</v>
      </c>
      <c r="H112" s="5" t="s">
        <v>14</v>
      </c>
    </row>
    <row r="113" spans="1:8" ht="15" customHeight="1" x14ac:dyDescent="0.25">
      <c r="A113" s="120"/>
      <c r="B113" s="6" t="s">
        <v>16</v>
      </c>
      <c r="C113" s="2">
        <v>50</v>
      </c>
      <c r="D113" s="3">
        <v>3.75</v>
      </c>
      <c r="E113" s="3">
        <v>1.25</v>
      </c>
      <c r="F113" s="3">
        <v>26</v>
      </c>
      <c r="G113" s="4">
        <v>135</v>
      </c>
      <c r="H113" s="5"/>
    </row>
    <row r="114" spans="1:8" ht="15" customHeight="1" x14ac:dyDescent="0.25">
      <c r="A114" s="120"/>
      <c r="B114" s="6" t="s">
        <v>18</v>
      </c>
      <c r="C114" s="2">
        <v>200</v>
      </c>
      <c r="D114" s="3">
        <v>0.2</v>
      </c>
      <c r="E114" s="3">
        <v>0.06</v>
      </c>
      <c r="F114" s="3">
        <v>7.06</v>
      </c>
      <c r="G114" s="4">
        <v>28.04</v>
      </c>
      <c r="H114" s="1">
        <v>143</v>
      </c>
    </row>
    <row r="115" spans="1:8" s="8" customFormat="1" ht="15" customHeight="1" x14ac:dyDescent="0.25">
      <c r="A115" s="120" t="s">
        <v>19</v>
      </c>
      <c r="B115" s="121"/>
      <c r="C115" s="30">
        <f>SUM(C111:C114)</f>
        <v>550</v>
      </c>
      <c r="D115" s="30">
        <f t="shared" ref="D115:G115" si="19">SUM(D111:D114)</f>
        <v>19.23</v>
      </c>
      <c r="E115" s="30">
        <f t="shared" si="19"/>
        <v>18.809999999999999</v>
      </c>
      <c r="F115" s="30">
        <f t="shared" si="19"/>
        <v>85.960000000000008</v>
      </c>
      <c r="G115" s="30">
        <f t="shared" si="19"/>
        <v>583.91999999999996</v>
      </c>
      <c r="H115" s="31"/>
    </row>
    <row r="116" spans="1:8" ht="15" customHeight="1" x14ac:dyDescent="0.25">
      <c r="A116" s="120" t="s">
        <v>20</v>
      </c>
      <c r="B116" s="6" t="s">
        <v>43</v>
      </c>
      <c r="C116" s="2">
        <v>100</v>
      </c>
      <c r="D116" s="3">
        <v>1.31</v>
      </c>
      <c r="E116" s="3">
        <v>0.1</v>
      </c>
      <c r="F116" s="3">
        <v>6.97</v>
      </c>
      <c r="G116" s="4">
        <v>35.35</v>
      </c>
      <c r="H116" s="1">
        <v>16</v>
      </c>
    </row>
    <row r="117" spans="1:8" ht="15" customHeight="1" x14ac:dyDescent="0.25">
      <c r="A117" s="120"/>
      <c r="B117" s="6" t="s">
        <v>80</v>
      </c>
      <c r="C117" s="2">
        <v>250</v>
      </c>
      <c r="D117" s="3">
        <v>2.78</v>
      </c>
      <c r="E117" s="3">
        <v>4.38</v>
      </c>
      <c r="F117" s="3">
        <v>11.12</v>
      </c>
      <c r="G117" s="4">
        <v>95.25</v>
      </c>
      <c r="H117" s="5">
        <v>128</v>
      </c>
    </row>
    <row r="118" spans="1:8" ht="15" customHeight="1" x14ac:dyDescent="0.25">
      <c r="A118" s="120"/>
      <c r="B118" s="6" t="s">
        <v>81</v>
      </c>
      <c r="C118" s="2">
        <v>100</v>
      </c>
      <c r="D118" s="3">
        <v>15.3</v>
      </c>
      <c r="E118" s="3">
        <v>19.91</v>
      </c>
      <c r="F118" s="3">
        <v>39.1</v>
      </c>
      <c r="G118" s="4">
        <v>305.11</v>
      </c>
      <c r="H118" s="1" t="s">
        <v>14</v>
      </c>
    </row>
    <row r="119" spans="1:8" ht="15" customHeight="1" x14ac:dyDescent="0.25">
      <c r="A119" s="120"/>
      <c r="B119" s="6" t="s">
        <v>82</v>
      </c>
      <c r="C119" s="2">
        <v>180</v>
      </c>
      <c r="D119" s="3">
        <v>6.79</v>
      </c>
      <c r="E119" s="3">
        <v>3.01</v>
      </c>
      <c r="F119" s="3">
        <v>42.71</v>
      </c>
      <c r="G119" s="4">
        <v>229.68</v>
      </c>
      <c r="H119" s="1">
        <v>291</v>
      </c>
    </row>
    <row r="120" spans="1:8" ht="15" customHeight="1" x14ac:dyDescent="0.25">
      <c r="A120" s="120"/>
      <c r="B120" s="6" t="s">
        <v>27</v>
      </c>
      <c r="C120" s="2">
        <v>200</v>
      </c>
      <c r="D120" s="3">
        <v>0.08</v>
      </c>
      <c r="E120" s="3">
        <v>0</v>
      </c>
      <c r="F120" s="3">
        <v>10.62</v>
      </c>
      <c r="G120" s="4">
        <v>40.44</v>
      </c>
      <c r="H120" s="1">
        <v>508</v>
      </c>
    </row>
    <row r="121" spans="1:8" ht="15" customHeight="1" x14ac:dyDescent="0.25">
      <c r="A121" s="120"/>
      <c r="B121" s="6" t="s">
        <v>28</v>
      </c>
      <c r="C121" s="2">
        <v>30</v>
      </c>
      <c r="D121" s="3">
        <v>1.98</v>
      </c>
      <c r="E121" s="3">
        <v>0.27</v>
      </c>
      <c r="F121" s="3">
        <v>11.4</v>
      </c>
      <c r="G121" s="4">
        <v>59.7</v>
      </c>
      <c r="H121" s="5"/>
    </row>
    <row r="122" spans="1:8" ht="15" customHeight="1" x14ac:dyDescent="0.25">
      <c r="A122" s="120"/>
      <c r="B122" s="6" t="s">
        <v>29</v>
      </c>
      <c r="C122" s="2">
        <v>30</v>
      </c>
      <c r="D122" s="3">
        <v>1.98</v>
      </c>
      <c r="E122" s="3">
        <v>0.36</v>
      </c>
      <c r="F122" s="3">
        <v>10.02</v>
      </c>
      <c r="G122" s="4">
        <v>52.2</v>
      </c>
      <c r="H122" s="5"/>
    </row>
    <row r="123" spans="1:8" s="8" customFormat="1" ht="15" customHeight="1" x14ac:dyDescent="0.25">
      <c r="A123" s="120" t="s">
        <v>30</v>
      </c>
      <c r="B123" s="121"/>
      <c r="C123" s="30">
        <f>SUM(C116:C122)</f>
        <v>890</v>
      </c>
      <c r="D123" s="30">
        <f>SUM(D116:D122)</f>
        <v>30.22</v>
      </c>
      <c r="E123" s="30">
        <f>SUM(E116:E122)</f>
        <v>28.029999999999998</v>
      </c>
      <c r="F123" s="30">
        <f>SUM(F116:F122)</f>
        <v>131.94000000000003</v>
      </c>
      <c r="G123" s="30">
        <f>SUM(G116:G122)</f>
        <v>817.73000000000025</v>
      </c>
      <c r="H123" s="31"/>
    </row>
    <row r="124" spans="1:8" ht="15" customHeight="1" x14ac:dyDescent="0.25">
      <c r="A124" s="120" t="s">
        <v>31</v>
      </c>
      <c r="B124" s="6" t="s">
        <v>49</v>
      </c>
      <c r="C124" s="2">
        <v>200</v>
      </c>
      <c r="D124" s="3">
        <v>0</v>
      </c>
      <c r="E124" s="3">
        <v>0</v>
      </c>
      <c r="F124" s="3">
        <v>15</v>
      </c>
      <c r="G124" s="4">
        <v>95</v>
      </c>
      <c r="H124" s="5" t="s">
        <v>207</v>
      </c>
    </row>
    <row r="125" spans="1:8" ht="15" customHeight="1" x14ac:dyDescent="0.25">
      <c r="A125" s="120"/>
      <c r="B125" s="6" t="s">
        <v>83</v>
      </c>
      <c r="C125" s="2">
        <v>100</v>
      </c>
      <c r="D125" s="3">
        <v>9.6999999999999993</v>
      </c>
      <c r="E125" s="3">
        <v>10.199999999999999</v>
      </c>
      <c r="F125" s="3">
        <v>33.700000000000003</v>
      </c>
      <c r="G125" s="4">
        <v>238.26</v>
      </c>
      <c r="H125" s="5">
        <v>555</v>
      </c>
    </row>
    <row r="126" spans="1:8" s="8" customFormat="1" ht="15" customHeight="1" x14ac:dyDescent="0.25">
      <c r="A126" s="120" t="s">
        <v>35</v>
      </c>
      <c r="B126" s="121"/>
      <c r="C126" s="30">
        <f>SUM(C124:C125)</f>
        <v>300</v>
      </c>
      <c r="D126" s="30">
        <f t="shared" ref="D126:G126" si="20">SUM(D124:D125)</f>
        <v>9.6999999999999993</v>
      </c>
      <c r="E126" s="30">
        <f t="shared" si="20"/>
        <v>10.199999999999999</v>
      </c>
      <c r="F126" s="30">
        <f t="shared" si="20"/>
        <v>48.7</v>
      </c>
      <c r="G126" s="30">
        <f t="shared" si="20"/>
        <v>333.26</v>
      </c>
      <c r="H126" s="31"/>
    </row>
    <row r="127" spans="1:8" s="8" customFormat="1" ht="15" customHeight="1" thickBot="1" x14ac:dyDescent="0.3">
      <c r="A127" s="134" t="s">
        <v>36</v>
      </c>
      <c r="B127" s="140"/>
      <c r="C127" s="33">
        <f>C126+C123+C115</f>
        <v>1740</v>
      </c>
      <c r="D127" s="33">
        <f t="shared" ref="D127:G127" si="21">D126+D123+D115</f>
        <v>59.150000000000006</v>
      </c>
      <c r="E127" s="33">
        <f t="shared" si="21"/>
        <v>57.039999999999992</v>
      </c>
      <c r="F127" s="33">
        <f t="shared" si="21"/>
        <v>266.60000000000002</v>
      </c>
      <c r="G127" s="33">
        <f t="shared" si="21"/>
        <v>1734.9100000000003</v>
      </c>
      <c r="H127" s="34"/>
    </row>
    <row r="128" spans="1:8" s="8" customFormat="1" ht="15" customHeight="1" x14ac:dyDescent="0.25">
      <c r="A128" s="128" t="s">
        <v>84</v>
      </c>
      <c r="B128" s="129"/>
      <c r="C128" s="129"/>
      <c r="D128" s="129"/>
      <c r="E128" s="129"/>
      <c r="F128" s="129"/>
      <c r="G128" s="129"/>
      <c r="H128" s="133"/>
    </row>
    <row r="129" spans="1:8" ht="15" customHeight="1" x14ac:dyDescent="0.25">
      <c r="A129" s="120" t="s">
        <v>12</v>
      </c>
      <c r="B129" s="6" t="s">
        <v>90</v>
      </c>
      <c r="C129" s="2">
        <v>250</v>
      </c>
      <c r="D129" s="3">
        <v>12.62</v>
      </c>
      <c r="E129" s="3">
        <v>11.35</v>
      </c>
      <c r="F129" s="3">
        <v>48.28</v>
      </c>
      <c r="G129" s="4">
        <v>358.53</v>
      </c>
      <c r="H129" s="5">
        <v>267</v>
      </c>
    </row>
    <row r="130" spans="1:8" ht="15" customHeight="1" x14ac:dyDescent="0.25">
      <c r="A130" s="120"/>
      <c r="B130" s="6" t="s">
        <v>61</v>
      </c>
      <c r="C130" s="2">
        <v>100</v>
      </c>
      <c r="D130" s="3">
        <v>6.5</v>
      </c>
      <c r="E130" s="3">
        <v>7.4</v>
      </c>
      <c r="F130" s="3">
        <v>30.26</v>
      </c>
      <c r="G130" s="4">
        <v>191.2</v>
      </c>
      <c r="H130" s="5" t="s">
        <v>60</v>
      </c>
    </row>
    <row r="131" spans="1:8" ht="15" customHeight="1" x14ac:dyDescent="0.25">
      <c r="A131" s="120"/>
      <c r="B131" s="6" t="s">
        <v>42</v>
      </c>
      <c r="C131" s="2">
        <v>200</v>
      </c>
      <c r="D131" s="3">
        <v>0.24</v>
      </c>
      <c r="E131" s="3">
        <v>0</v>
      </c>
      <c r="F131" s="3">
        <v>7.14</v>
      </c>
      <c r="G131" s="4">
        <v>29.8</v>
      </c>
      <c r="H131" s="1">
        <v>144</v>
      </c>
    </row>
    <row r="132" spans="1:8" s="8" customFormat="1" ht="15" customHeight="1" x14ac:dyDescent="0.25">
      <c r="A132" s="120" t="s">
        <v>19</v>
      </c>
      <c r="B132" s="121"/>
      <c r="C132" s="30">
        <f>SUM(C129:C131)</f>
        <v>550</v>
      </c>
      <c r="D132" s="30">
        <f t="shared" ref="D132:G132" si="22">SUM(D129:D131)</f>
        <v>19.359999999999996</v>
      </c>
      <c r="E132" s="30">
        <f t="shared" si="22"/>
        <v>18.75</v>
      </c>
      <c r="F132" s="30">
        <f t="shared" si="22"/>
        <v>85.68</v>
      </c>
      <c r="G132" s="30">
        <f t="shared" si="22"/>
        <v>579.53</v>
      </c>
      <c r="H132" s="31"/>
    </row>
    <row r="133" spans="1:8" ht="15" customHeight="1" x14ac:dyDescent="0.25">
      <c r="A133" s="120" t="s">
        <v>20</v>
      </c>
      <c r="B133" s="6" t="s">
        <v>21</v>
      </c>
      <c r="C133" s="4">
        <v>100</v>
      </c>
      <c r="D133" s="3">
        <v>1.2</v>
      </c>
      <c r="E133" s="3">
        <v>5</v>
      </c>
      <c r="F133" s="3">
        <v>7.4</v>
      </c>
      <c r="G133" s="4">
        <v>97</v>
      </c>
      <c r="H133" s="1"/>
    </row>
    <row r="134" spans="1:8" ht="15" customHeight="1" x14ac:dyDescent="0.25">
      <c r="A134" s="120"/>
      <c r="B134" s="6" t="s">
        <v>120</v>
      </c>
      <c r="C134" s="4">
        <v>250</v>
      </c>
      <c r="D134" s="3">
        <v>4</v>
      </c>
      <c r="E134" s="3">
        <v>7</v>
      </c>
      <c r="F134" s="3">
        <v>22.1</v>
      </c>
      <c r="G134" s="4">
        <v>166.6</v>
      </c>
      <c r="H134" s="5">
        <v>144</v>
      </c>
    </row>
    <row r="135" spans="1:8" ht="15" customHeight="1" x14ac:dyDescent="0.25">
      <c r="A135" s="120"/>
      <c r="B135" s="6" t="s">
        <v>125</v>
      </c>
      <c r="C135" s="2">
        <v>100</v>
      </c>
      <c r="D135" s="3">
        <v>15.51</v>
      </c>
      <c r="E135" s="3">
        <v>13.6</v>
      </c>
      <c r="F135" s="3">
        <v>25.1</v>
      </c>
      <c r="G135" s="4">
        <v>260.27</v>
      </c>
      <c r="H135" s="5">
        <v>367</v>
      </c>
    </row>
    <row r="136" spans="1:8" ht="15" customHeight="1" x14ac:dyDescent="0.25">
      <c r="A136" s="120"/>
      <c r="B136" s="6" t="s">
        <v>86</v>
      </c>
      <c r="C136" s="2">
        <v>180</v>
      </c>
      <c r="D136" s="3">
        <v>4.6399999999999997</v>
      </c>
      <c r="E136" s="3">
        <v>5.63</v>
      </c>
      <c r="F136" s="3">
        <v>48.1</v>
      </c>
      <c r="G136" s="4">
        <v>261.63</v>
      </c>
      <c r="H136" s="1">
        <v>414</v>
      </c>
    </row>
    <row r="137" spans="1:8" ht="15" customHeight="1" x14ac:dyDescent="0.25">
      <c r="A137" s="120"/>
      <c r="B137" s="6" t="s">
        <v>33</v>
      </c>
      <c r="C137" s="2">
        <v>200</v>
      </c>
      <c r="D137" s="3">
        <v>0.12</v>
      </c>
      <c r="E137" s="3">
        <v>0.02</v>
      </c>
      <c r="F137" s="3">
        <v>8.58</v>
      </c>
      <c r="G137" s="4">
        <v>34.340000000000003</v>
      </c>
      <c r="H137" s="5" t="s">
        <v>32</v>
      </c>
    </row>
    <row r="138" spans="1:8" ht="15" customHeight="1" x14ac:dyDescent="0.25">
      <c r="A138" s="120"/>
      <c r="B138" s="6" t="s">
        <v>28</v>
      </c>
      <c r="C138" s="2">
        <v>30</v>
      </c>
      <c r="D138" s="3">
        <v>1.98</v>
      </c>
      <c r="E138" s="3">
        <v>0.27</v>
      </c>
      <c r="F138" s="3">
        <v>11.4</v>
      </c>
      <c r="G138" s="4">
        <v>59.7</v>
      </c>
      <c r="H138" s="5"/>
    </row>
    <row r="139" spans="1:8" ht="15" customHeight="1" x14ac:dyDescent="0.25">
      <c r="A139" s="120"/>
      <c r="B139" s="6" t="s">
        <v>29</v>
      </c>
      <c r="C139" s="2">
        <v>30</v>
      </c>
      <c r="D139" s="3">
        <v>1.98</v>
      </c>
      <c r="E139" s="3">
        <v>0.36</v>
      </c>
      <c r="F139" s="3">
        <v>10.02</v>
      </c>
      <c r="G139" s="4">
        <v>52.2</v>
      </c>
      <c r="H139" s="5"/>
    </row>
    <row r="140" spans="1:8" s="8" customFormat="1" ht="15" customHeight="1" x14ac:dyDescent="0.25">
      <c r="A140" s="120" t="s">
        <v>30</v>
      </c>
      <c r="B140" s="121"/>
      <c r="C140" s="30">
        <f>SUM(C133:C139)</f>
        <v>890</v>
      </c>
      <c r="D140" s="30">
        <f t="shared" ref="D140:G140" si="23">SUM(D133:D139)</f>
        <v>29.430000000000003</v>
      </c>
      <c r="E140" s="30">
        <f t="shared" si="23"/>
        <v>31.88</v>
      </c>
      <c r="F140" s="30">
        <f t="shared" si="23"/>
        <v>132.70000000000002</v>
      </c>
      <c r="G140" s="30">
        <f t="shared" si="23"/>
        <v>931.74000000000012</v>
      </c>
      <c r="H140" s="31"/>
    </row>
    <row r="141" spans="1:8" ht="15" customHeight="1" x14ac:dyDescent="0.25">
      <c r="A141" s="120" t="s">
        <v>31</v>
      </c>
      <c r="B141" s="6" t="s">
        <v>59</v>
      </c>
      <c r="C141" s="2">
        <v>200</v>
      </c>
      <c r="D141" s="3">
        <v>4.4000000000000004</v>
      </c>
      <c r="E141" s="3">
        <v>4</v>
      </c>
      <c r="F141" s="3">
        <v>18.600000000000001</v>
      </c>
      <c r="G141" s="4">
        <v>158</v>
      </c>
      <c r="H141" s="5"/>
    </row>
    <row r="142" spans="1:8" ht="15" customHeight="1" x14ac:dyDescent="0.25">
      <c r="A142" s="120"/>
      <c r="B142" s="6" t="s">
        <v>87</v>
      </c>
      <c r="C142" s="2">
        <v>100</v>
      </c>
      <c r="D142" s="3">
        <v>5.68</v>
      </c>
      <c r="E142" s="3">
        <v>6.49</v>
      </c>
      <c r="F142" s="3">
        <v>30.8</v>
      </c>
      <c r="G142" s="4">
        <v>190.46</v>
      </c>
      <c r="H142" s="5" t="s">
        <v>14</v>
      </c>
    </row>
    <row r="143" spans="1:8" s="8" customFormat="1" ht="15" customHeight="1" x14ac:dyDescent="0.25">
      <c r="A143" s="120" t="s">
        <v>35</v>
      </c>
      <c r="B143" s="121"/>
      <c r="C143" s="30">
        <f>SUM(C141:C142)</f>
        <v>300</v>
      </c>
      <c r="D143" s="30">
        <f t="shared" ref="D143:G143" si="24">SUM(D141:D142)</f>
        <v>10.08</v>
      </c>
      <c r="E143" s="30">
        <f t="shared" si="24"/>
        <v>10.49</v>
      </c>
      <c r="F143" s="30">
        <f t="shared" si="24"/>
        <v>49.400000000000006</v>
      </c>
      <c r="G143" s="30">
        <f t="shared" si="24"/>
        <v>348.46000000000004</v>
      </c>
      <c r="H143" s="31"/>
    </row>
    <row r="144" spans="1:8" s="8" customFormat="1" ht="15" customHeight="1" thickBot="1" x14ac:dyDescent="0.3">
      <c r="A144" s="134" t="s">
        <v>36</v>
      </c>
      <c r="B144" s="140"/>
      <c r="C144" s="33">
        <f>C143+C140+C132</f>
        <v>1740</v>
      </c>
      <c r="D144" s="33">
        <f t="shared" ref="D144:G144" si="25">D143+D140+D132</f>
        <v>58.870000000000005</v>
      </c>
      <c r="E144" s="33">
        <f t="shared" si="25"/>
        <v>61.12</v>
      </c>
      <c r="F144" s="33">
        <f t="shared" si="25"/>
        <v>267.78000000000003</v>
      </c>
      <c r="G144" s="33">
        <f t="shared" si="25"/>
        <v>1859.7300000000002</v>
      </c>
      <c r="H144" s="34"/>
    </row>
    <row r="145" spans="1:8" s="8" customFormat="1" ht="15" customHeight="1" x14ac:dyDescent="0.25">
      <c r="A145" s="128" t="s">
        <v>88</v>
      </c>
      <c r="B145" s="129"/>
      <c r="C145" s="129"/>
      <c r="D145" s="129"/>
      <c r="E145" s="129"/>
      <c r="F145" s="129"/>
      <c r="G145" s="129"/>
      <c r="H145" s="133"/>
    </row>
    <row r="146" spans="1:8" ht="15" customHeight="1" x14ac:dyDescent="0.25">
      <c r="A146" s="134" t="s">
        <v>12</v>
      </c>
      <c r="B146" s="6" t="s">
        <v>128</v>
      </c>
      <c r="C146" s="2">
        <v>210</v>
      </c>
      <c r="D146" s="3">
        <v>17.04</v>
      </c>
      <c r="E146" s="3">
        <v>20.7</v>
      </c>
      <c r="F146" s="3">
        <v>41.41</v>
      </c>
      <c r="G146" s="4">
        <v>380.44</v>
      </c>
      <c r="H146" s="1">
        <v>302</v>
      </c>
    </row>
    <row r="147" spans="1:8" ht="15" customHeight="1" x14ac:dyDescent="0.25">
      <c r="A147" s="135"/>
      <c r="B147" s="6" t="s">
        <v>16</v>
      </c>
      <c r="C147" s="2">
        <v>40</v>
      </c>
      <c r="D147" s="3">
        <v>3</v>
      </c>
      <c r="E147" s="3">
        <v>1</v>
      </c>
      <c r="F147" s="3">
        <v>20.8</v>
      </c>
      <c r="G147" s="4">
        <v>108</v>
      </c>
      <c r="H147" s="5"/>
    </row>
    <row r="148" spans="1:8" ht="15" customHeight="1" x14ac:dyDescent="0.25">
      <c r="A148" s="135"/>
      <c r="B148" s="6" t="s">
        <v>53</v>
      </c>
      <c r="C148" s="2">
        <v>100</v>
      </c>
      <c r="D148" s="3">
        <v>0.4</v>
      </c>
      <c r="E148" s="3">
        <v>0.4</v>
      </c>
      <c r="F148" s="3">
        <v>10.8</v>
      </c>
      <c r="G148" s="4">
        <v>47</v>
      </c>
      <c r="H148" s="5"/>
    </row>
    <row r="149" spans="1:8" ht="15" customHeight="1" x14ac:dyDescent="0.25">
      <c r="A149" s="136"/>
      <c r="B149" s="6" t="s">
        <v>67</v>
      </c>
      <c r="C149" s="2">
        <v>200</v>
      </c>
      <c r="D149" s="3">
        <v>0.26</v>
      </c>
      <c r="E149" s="3">
        <v>0.02</v>
      </c>
      <c r="F149" s="3">
        <v>8.06</v>
      </c>
      <c r="G149" s="4">
        <v>33.22</v>
      </c>
      <c r="H149" s="5" t="s">
        <v>66</v>
      </c>
    </row>
    <row r="150" spans="1:8" s="8" customFormat="1" ht="15" customHeight="1" x14ac:dyDescent="0.25">
      <c r="A150" s="120" t="s">
        <v>19</v>
      </c>
      <c r="B150" s="121"/>
      <c r="C150" s="30">
        <f>SUM(C146:C149)</f>
        <v>550</v>
      </c>
      <c r="D150" s="30">
        <f t="shared" ref="D150:G150" si="26">SUM(D146:D149)</f>
        <v>20.7</v>
      </c>
      <c r="E150" s="30">
        <f t="shared" si="26"/>
        <v>22.119999999999997</v>
      </c>
      <c r="F150" s="30">
        <f t="shared" si="26"/>
        <v>81.069999999999993</v>
      </c>
      <c r="G150" s="30">
        <f t="shared" si="26"/>
        <v>568.66000000000008</v>
      </c>
      <c r="H150" s="31"/>
    </row>
    <row r="151" spans="1:8" ht="15" customHeight="1" x14ac:dyDescent="0.25">
      <c r="A151" s="120" t="s">
        <v>20</v>
      </c>
      <c r="B151" s="6" t="s">
        <v>68</v>
      </c>
      <c r="C151" s="2">
        <v>100</v>
      </c>
      <c r="D151" s="3">
        <v>1.48</v>
      </c>
      <c r="E151" s="3">
        <v>2.62</v>
      </c>
      <c r="F151" s="3">
        <v>9.86</v>
      </c>
      <c r="G151" s="4">
        <v>68.739999999999995</v>
      </c>
      <c r="H151" s="5">
        <v>119</v>
      </c>
    </row>
    <row r="152" spans="1:8" ht="15" customHeight="1" x14ac:dyDescent="0.25">
      <c r="A152" s="120"/>
      <c r="B152" s="6" t="s">
        <v>130</v>
      </c>
      <c r="C152" s="2">
        <v>250</v>
      </c>
      <c r="D152" s="3">
        <v>3.2</v>
      </c>
      <c r="E152" s="3">
        <v>5.45</v>
      </c>
      <c r="F152" s="3">
        <v>17.100000000000001</v>
      </c>
      <c r="G152" s="4">
        <v>130.97</v>
      </c>
      <c r="H152" s="5">
        <v>134</v>
      </c>
    </row>
    <row r="153" spans="1:8" ht="15" customHeight="1" x14ac:dyDescent="0.25">
      <c r="A153" s="120"/>
      <c r="B153" s="6" t="s">
        <v>92</v>
      </c>
      <c r="C153" s="2">
        <v>280</v>
      </c>
      <c r="D153" s="3">
        <v>19.2</v>
      </c>
      <c r="E153" s="3">
        <v>21.55</v>
      </c>
      <c r="F153" s="3">
        <v>76.650000000000006</v>
      </c>
      <c r="G153" s="4">
        <v>507.76</v>
      </c>
      <c r="H153" s="5" t="s">
        <v>113</v>
      </c>
    </row>
    <row r="154" spans="1:8" ht="15" customHeight="1" x14ac:dyDescent="0.25">
      <c r="A154" s="120"/>
      <c r="B154" s="6" t="s">
        <v>48</v>
      </c>
      <c r="C154" s="2">
        <v>200</v>
      </c>
      <c r="D154" s="3">
        <v>0.14000000000000001</v>
      </c>
      <c r="E154" s="3">
        <v>0.06</v>
      </c>
      <c r="F154" s="3">
        <v>8</v>
      </c>
      <c r="G154" s="4">
        <v>32.700000000000003</v>
      </c>
      <c r="H154" s="5" t="s">
        <v>47</v>
      </c>
    </row>
    <row r="155" spans="1:8" ht="15" customHeight="1" x14ac:dyDescent="0.25">
      <c r="A155" s="120"/>
      <c r="B155" s="6" t="s">
        <v>28</v>
      </c>
      <c r="C155" s="2">
        <v>30</v>
      </c>
      <c r="D155" s="3">
        <v>1.98</v>
      </c>
      <c r="E155" s="3">
        <v>0.27</v>
      </c>
      <c r="F155" s="3">
        <v>11.4</v>
      </c>
      <c r="G155" s="4">
        <v>59.7</v>
      </c>
      <c r="H155" s="5"/>
    </row>
    <row r="156" spans="1:8" ht="15" customHeight="1" x14ac:dyDescent="0.25">
      <c r="A156" s="120"/>
      <c r="B156" s="6" t="s">
        <v>29</v>
      </c>
      <c r="C156" s="2">
        <v>30</v>
      </c>
      <c r="D156" s="3">
        <v>1.98</v>
      </c>
      <c r="E156" s="3">
        <v>0.36</v>
      </c>
      <c r="F156" s="3">
        <v>10.02</v>
      </c>
      <c r="G156" s="4">
        <v>52.2</v>
      </c>
      <c r="H156" s="5"/>
    </row>
    <row r="157" spans="1:8" s="8" customFormat="1" ht="15" customHeight="1" x14ac:dyDescent="0.25">
      <c r="A157" s="120" t="s">
        <v>30</v>
      </c>
      <c r="B157" s="121"/>
      <c r="C157" s="30">
        <f>SUM(C151:C156)</f>
        <v>890</v>
      </c>
      <c r="D157" s="30">
        <f>SUM(D151:D156)</f>
        <v>27.98</v>
      </c>
      <c r="E157" s="30">
        <f>SUM(E151:E156)</f>
        <v>30.31</v>
      </c>
      <c r="F157" s="30">
        <f>SUM(F151:F156)</f>
        <v>133.03000000000003</v>
      </c>
      <c r="G157" s="30">
        <f>SUM(G151:G156)</f>
        <v>852.07000000000016</v>
      </c>
      <c r="H157" s="31"/>
    </row>
    <row r="158" spans="1:8" ht="15" customHeight="1" x14ac:dyDescent="0.25">
      <c r="A158" s="120" t="s">
        <v>31</v>
      </c>
      <c r="B158" s="6" t="s">
        <v>71</v>
      </c>
      <c r="C158" s="2">
        <v>200</v>
      </c>
      <c r="D158" s="3">
        <v>0.2</v>
      </c>
      <c r="E158" s="3">
        <v>0.2</v>
      </c>
      <c r="F158" s="3">
        <v>18.8</v>
      </c>
      <c r="G158" s="4">
        <v>100</v>
      </c>
      <c r="H158" s="5"/>
    </row>
    <row r="159" spans="1:8" ht="15" customHeight="1" x14ac:dyDescent="0.25">
      <c r="A159" s="120"/>
      <c r="B159" s="6" t="s">
        <v>78</v>
      </c>
      <c r="C159" s="2">
        <v>100</v>
      </c>
      <c r="D159" s="3">
        <v>9.6999999999999993</v>
      </c>
      <c r="E159" s="3">
        <v>10.3</v>
      </c>
      <c r="F159" s="3">
        <v>30.5</v>
      </c>
      <c r="G159" s="4">
        <v>241.36</v>
      </c>
      <c r="H159" s="5">
        <v>543</v>
      </c>
    </row>
    <row r="160" spans="1:8" s="8" customFormat="1" ht="15" customHeight="1" x14ac:dyDescent="0.25">
      <c r="A160" s="120" t="s">
        <v>35</v>
      </c>
      <c r="B160" s="121"/>
      <c r="C160" s="30">
        <f>SUM(C158:C159)</f>
        <v>300</v>
      </c>
      <c r="D160" s="30">
        <f t="shared" ref="D160:G160" si="27">SUM(D158:D159)</f>
        <v>9.8999999999999986</v>
      </c>
      <c r="E160" s="30">
        <f t="shared" si="27"/>
        <v>10.5</v>
      </c>
      <c r="F160" s="30">
        <f t="shared" si="27"/>
        <v>49.3</v>
      </c>
      <c r="G160" s="30">
        <f t="shared" si="27"/>
        <v>341.36</v>
      </c>
      <c r="H160" s="31"/>
    </row>
    <row r="161" spans="1:8" s="8" customFormat="1" ht="15" customHeight="1" thickBot="1" x14ac:dyDescent="0.3">
      <c r="A161" s="134" t="s">
        <v>36</v>
      </c>
      <c r="B161" s="140"/>
      <c r="C161" s="33">
        <f>C160+C157+C150</f>
        <v>1740</v>
      </c>
      <c r="D161" s="33">
        <f t="shared" ref="D161:G161" si="28">D160+D157+D150</f>
        <v>58.58</v>
      </c>
      <c r="E161" s="33">
        <f t="shared" si="28"/>
        <v>62.93</v>
      </c>
      <c r="F161" s="33">
        <f t="shared" si="28"/>
        <v>263.40000000000003</v>
      </c>
      <c r="G161" s="33">
        <f t="shared" si="28"/>
        <v>1762.0900000000004</v>
      </c>
      <c r="H161" s="34"/>
    </row>
    <row r="162" spans="1:8" s="8" customFormat="1" ht="15" customHeight="1" x14ac:dyDescent="0.25">
      <c r="A162" s="128" t="s">
        <v>93</v>
      </c>
      <c r="B162" s="129"/>
      <c r="C162" s="129"/>
      <c r="D162" s="129"/>
      <c r="E162" s="129"/>
      <c r="F162" s="129"/>
      <c r="G162" s="129"/>
      <c r="H162" s="133"/>
    </row>
    <row r="163" spans="1:8" ht="15" customHeight="1" x14ac:dyDescent="0.25">
      <c r="A163" s="120" t="s">
        <v>12</v>
      </c>
      <c r="B163" s="6" t="s">
        <v>94</v>
      </c>
      <c r="C163" s="2">
        <v>250</v>
      </c>
      <c r="D163" s="3">
        <v>12.2</v>
      </c>
      <c r="E163" s="3">
        <v>11.98</v>
      </c>
      <c r="F163" s="3">
        <v>38.229999999999997</v>
      </c>
      <c r="G163" s="4">
        <v>371.45</v>
      </c>
      <c r="H163" s="1">
        <v>266</v>
      </c>
    </row>
    <row r="164" spans="1:8" ht="15" customHeight="1" x14ac:dyDescent="0.25">
      <c r="A164" s="120"/>
      <c r="B164" s="6" t="s">
        <v>102</v>
      </c>
      <c r="C164" s="2">
        <v>100</v>
      </c>
      <c r="D164" s="3">
        <v>8.34</v>
      </c>
      <c r="E164" s="3">
        <v>8.4</v>
      </c>
      <c r="F164" s="3">
        <v>45.2</v>
      </c>
      <c r="G164" s="4">
        <v>251.3</v>
      </c>
      <c r="H164" s="5" t="s">
        <v>101</v>
      </c>
    </row>
    <row r="165" spans="1:8" ht="15" customHeight="1" x14ac:dyDescent="0.25">
      <c r="A165" s="120"/>
      <c r="B165" s="6" t="s">
        <v>18</v>
      </c>
      <c r="C165" s="2">
        <v>200</v>
      </c>
      <c r="D165" s="3">
        <v>0.2</v>
      </c>
      <c r="E165" s="3">
        <v>0.06</v>
      </c>
      <c r="F165" s="3">
        <v>7.06</v>
      </c>
      <c r="G165" s="4">
        <v>28.04</v>
      </c>
      <c r="H165" s="1">
        <v>143</v>
      </c>
    </row>
    <row r="166" spans="1:8" s="8" customFormat="1" ht="15" customHeight="1" x14ac:dyDescent="0.25">
      <c r="A166" s="120" t="s">
        <v>19</v>
      </c>
      <c r="B166" s="121"/>
      <c r="C166" s="30">
        <f>SUM(C163:C165)</f>
        <v>550</v>
      </c>
      <c r="D166" s="30">
        <f>SUM(D163:D165)</f>
        <v>20.74</v>
      </c>
      <c r="E166" s="30">
        <f>SUM(E163:E165)</f>
        <v>20.440000000000001</v>
      </c>
      <c r="F166" s="30">
        <f>SUM(F163:F165)</f>
        <v>90.490000000000009</v>
      </c>
      <c r="G166" s="30">
        <f>SUM(G163:G165)</f>
        <v>650.79</v>
      </c>
      <c r="H166" s="31"/>
    </row>
    <row r="167" spans="1:8" ht="15" customHeight="1" x14ac:dyDescent="0.25">
      <c r="A167" s="120" t="s">
        <v>20</v>
      </c>
      <c r="B167" s="6" t="s">
        <v>43</v>
      </c>
      <c r="C167" s="2">
        <v>100</v>
      </c>
      <c r="D167" s="3">
        <v>1.31</v>
      </c>
      <c r="E167" s="3">
        <v>0.1</v>
      </c>
      <c r="F167" s="3">
        <v>6.97</v>
      </c>
      <c r="G167" s="4">
        <v>35.35</v>
      </c>
      <c r="H167" s="5" t="s">
        <v>116</v>
      </c>
    </row>
    <row r="168" spans="1:8" ht="15" customHeight="1" x14ac:dyDescent="0.25">
      <c r="A168" s="120"/>
      <c r="B168" s="6" t="s">
        <v>131</v>
      </c>
      <c r="C168" s="2">
        <v>250</v>
      </c>
      <c r="D168" s="3">
        <v>3.15</v>
      </c>
      <c r="E168" s="3">
        <v>6.73</v>
      </c>
      <c r="F168" s="3">
        <v>8.65</v>
      </c>
      <c r="G168" s="4">
        <v>144.85</v>
      </c>
      <c r="H168" s="5">
        <v>157</v>
      </c>
    </row>
    <row r="169" spans="1:8" ht="15" customHeight="1" x14ac:dyDescent="0.25">
      <c r="A169" s="120"/>
      <c r="B169" s="6" t="s">
        <v>103</v>
      </c>
      <c r="C169" s="2">
        <v>100</v>
      </c>
      <c r="D169" s="3">
        <v>11.88</v>
      </c>
      <c r="E169" s="3">
        <v>16.63</v>
      </c>
      <c r="F169" s="3">
        <v>21.94</v>
      </c>
      <c r="G169" s="4">
        <v>273.89</v>
      </c>
      <c r="H169" s="5" t="s">
        <v>119</v>
      </c>
    </row>
    <row r="170" spans="1:8" ht="15" customHeight="1" x14ac:dyDescent="0.25">
      <c r="A170" s="120"/>
      <c r="B170" s="6" t="s">
        <v>24</v>
      </c>
      <c r="C170" s="2">
        <v>20</v>
      </c>
      <c r="D170" s="3">
        <v>0.12</v>
      </c>
      <c r="E170" s="3">
        <v>0.75</v>
      </c>
      <c r="F170" s="3">
        <v>1.07</v>
      </c>
      <c r="G170" s="4">
        <v>11.5</v>
      </c>
      <c r="H170" s="5" t="s">
        <v>117</v>
      </c>
    </row>
    <row r="171" spans="1:8" ht="15" customHeight="1" x14ac:dyDescent="0.25">
      <c r="A171" s="120"/>
      <c r="B171" s="6" t="s">
        <v>96</v>
      </c>
      <c r="C171" s="2">
        <v>180</v>
      </c>
      <c r="D171" s="3">
        <v>9.1300000000000008</v>
      </c>
      <c r="E171" s="3">
        <v>4.0999999999999996</v>
      </c>
      <c r="F171" s="3">
        <v>50.42</v>
      </c>
      <c r="G171" s="4">
        <v>262.22000000000003</v>
      </c>
      <c r="H171" s="5" t="s">
        <v>118</v>
      </c>
    </row>
    <row r="172" spans="1:8" ht="15" customHeight="1" x14ac:dyDescent="0.25">
      <c r="A172" s="120"/>
      <c r="B172" s="6" t="s">
        <v>27</v>
      </c>
      <c r="C172" s="2">
        <v>200</v>
      </c>
      <c r="D172" s="3">
        <v>0.08</v>
      </c>
      <c r="E172" s="3">
        <v>0</v>
      </c>
      <c r="F172" s="3">
        <v>10.62</v>
      </c>
      <c r="G172" s="4">
        <v>40.44</v>
      </c>
      <c r="H172" s="5" t="s">
        <v>115</v>
      </c>
    </row>
    <row r="173" spans="1:8" ht="15" customHeight="1" x14ac:dyDescent="0.25">
      <c r="A173" s="120"/>
      <c r="B173" s="6" t="s">
        <v>28</v>
      </c>
      <c r="C173" s="2">
        <v>30</v>
      </c>
      <c r="D173" s="3">
        <v>1.98</v>
      </c>
      <c r="E173" s="3">
        <v>0.27</v>
      </c>
      <c r="F173" s="3">
        <v>11.4</v>
      </c>
      <c r="G173" s="4">
        <v>59.7</v>
      </c>
      <c r="H173" s="5"/>
    </row>
    <row r="174" spans="1:8" ht="15" customHeight="1" x14ac:dyDescent="0.25">
      <c r="A174" s="120"/>
      <c r="B174" s="6" t="s">
        <v>29</v>
      </c>
      <c r="C174" s="2">
        <v>30</v>
      </c>
      <c r="D174" s="3">
        <v>1.98</v>
      </c>
      <c r="E174" s="3">
        <v>0.36</v>
      </c>
      <c r="F174" s="3">
        <v>10.02</v>
      </c>
      <c r="G174" s="4">
        <v>52.2</v>
      </c>
      <c r="H174" s="5"/>
    </row>
    <row r="175" spans="1:8" s="8" customFormat="1" ht="15" customHeight="1" x14ac:dyDescent="0.25">
      <c r="A175" s="120" t="s">
        <v>30</v>
      </c>
      <c r="B175" s="121"/>
      <c r="C175" s="30">
        <f>SUM(C167:C174)</f>
        <v>910</v>
      </c>
      <c r="D175" s="30">
        <f t="shared" ref="D175:G175" si="29">SUM(D167:D174)</f>
        <v>29.630000000000003</v>
      </c>
      <c r="E175" s="30">
        <f t="shared" si="29"/>
        <v>28.94</v>
      </c>
      <c r="F175" s="30">
        <f t="shared" si="29"/>
        <v>121.09000000000002</v>
      </c>
      <c r="G175" s="30">
        <f t="shared" si="29"/>
        <v>880.15000000000009</v>
      </c>
      <c r="H175" s="31"/>
    </row>
    <row r="176" spans="1:8" ht="15" customHeight="1" x14ac:dyDescent="0.25">
      <c r="A176" s="120" t="s">
        <v>31</v>
      </c>
      <c r="B176" s="6" t="s">
        <v>98</v>
      </c>
      <c r="C176" s="2">
        <v>200</v>
      </c>
      <c r="D176" s="3">
        <v>0.12</v>
      </c>
      <c r="E176" s="3">
        <v>0.02</v>
      </c>
      <c r="F176" s="3">
        <v>8.58</v>
      </c>
      <c r="G176" s="4">
        <v>34.340000000000003</v>
      </c>
      <c r="H176" s="5" t="s">
        <v>97</v>
      </c>
    </row>
    <row r="177" spans="1:8" ht="15" customHeight="1" x14ac:dyDescent="0.25">
      <c r="A177" s="120"/>
      <c r="B177" s="6" t="s">
        <v>99</v>
      </c>
      <c r="C177" s="2">
        <v>100</v>
      </c>
      <c r="D177" s="3">
        <v>10.199999999999999</v>
      </c>
      <c r="E177" s="3">
        <v>9.6</v>
      </c>
      <c r="F177" s="3">
        <v>35.200000000000003</v>
      </c>
      <c r="G177" s="4">
        <v>263.39999999999998</v>
      </c>
      <c r="H177" s="5">
        <v>270</v>
      </c>
    </row>
    <row r="178" spans="1:8" s="8" customFormat="1" ht="15" customHeight="1" x14ac:dyDescent="0.25">
      <c r="A178" s="120" t="s">
        <v>35</v>
      </c>
      <c r="B178" s="121"/>
      <c r="C178" s="30">
        <f>SUM(C176:C177)</f>
        <v>300</v>
      </c>
      <c r="D178" s="30">
        <f t="shared" ref="D178:G178" si="30">SUM(D176:D177)</f>
        <v>10.319999999999999</v>
      </c>
      <c r="E178" s="30">
        <f t="shared" si="30"/>
        <v>9.6199999999999992</v>
      </c>
      <c r="F178" s="30">
        <f t="shared" si="30"/>
        <v>43.78</v>
      </c>
      <c r="G178" s="30">
        <f t="shared" si="30"/>
        <v>297.74</v>
      </c>
      <c r="H178" s="31"/>
    </row>
    <row r="179" spans="1:8" s="8" customFormat="1" ht="15" customHeight="1" thickBot="1" x14ac:dyDescent="0.3">
      <c r="A179" s="134" t="s">
        <v>36</v>
      </c>
      <c r="B179" s="140"/>
      <c r="C179" s="33">
        <f>C178+C175+C166</f>
        <v>1760</v>
      </c>
      <c r="D179" s="33">
        <f t="shared" ref="D179:G179" si="31">D178+D175+D166</f>
        <v>60.69</v>
      </c>
      <c r="E179" s="33">
        <f t="shared" si="31"/>
        <v>59</v>
      </c>
      <c r="F179" s="33">
        <f t="shared" si="31"/>
        <v>255.36</v>
      </c>
      <c r="G179" s="33">
        <f t="shared" si="31"/>
        <v>1828.68</v>
      </c>
      <c r="H179" s="34"/>
    </row>
    <row r="180" spans="1:8" s="8" customFormat="1" ht="15" customHeight="1" x14ac:dyDescent="0.25">
      <c r="A180" s="128" t="s">
        <v>100</v>
      </c>
      <c r="B180" s="129"/>
      <c r="C180" s="129"/>
      <c r="D180" s="129"/>
      <c r="E180" s="129"/>
      <c r="F180" s="129"/>
      <c r="G180" s="129"/>
      <c r="H180" s="133"/>
    </row>
    <row r="181" spans="1:8" ht="15" customHeight="1" x14ac:dyDescent="0.25">
      <c r="A181" s="134" t="s">
        <v>12</v>
      </c>
      <c r="B181" s="6" t="s">
        <v>54</v>
      </c>
      <c r="C181" s="2">
        <v>60</v>
      </c>
      <c r="D181" s="3">
        <v>0.48</v>
      </c>
      <c r="E181" s="3">
        <v>0.06</v>
      </c>
      <c r="F181" s="3">
        <v>1.02</v>
      </c>
      <c r="G181" s="4">
        <v>7.8</v>
      </c>
      <c r="H181" s="5" t="s">
        <v>14</v>
      </c>
    </row>
    <row r="182" spans="1:8" ht="15" customHeight="1" x14ac:dyDescent="0.25">
      <c r="A182" s="135"/>
      <c r="B182" s="6" t="s">
        <v>129</v>
      </c>
      <c r="C182" s="2">
        <v>280</v>
      </c>
      <c r="D182" s="3">
        <v>19.329999999999998</v>
      </c>
      <c r="E182" s="3">
        <v>22.05</v>
      </c>
      <c r="F182" s="3">
        <v>64.28</v>
      </c>
      <c r="G182" s="4">
        <v>482.14</v>
      </c>
      <c r="H182" s="1">
        <v>406</v>
      </c>
    </row>
    <row r="183" spans="1:8" ht="15" customHeight="1" x14ac:dyDescent="0.25">
      <c r="A183" s="135"/>
      <c r="B183" s="6" t="s">
        <v>28</v>
      </c>
      <c r="C183" s="2">
        <v>30</v>
      </c>
      <c r="D183" s="3">
        <v>1.98</v>
      </c>
      <c r="E183" s="3">
        <v>0.27</v>
      </c>
      <c r="F183" s="3">
        <v>11.4</v>
      </c>
      <c r="G183" s="4">
        <v>59.7</v>
      </c>
      <c r="H183" s="5"/>
    </row>
    <row r="184" spans="1:8" ht="15" customHeight="1" x14ac:dyDescent="0.25">
      <c r="A184" s="136"/>
      <c r="B184" s="6" t="s">
        <v>42</v>
      </c>
      <c r="C184" s="2">
        <v>200</v>
      </c>
      <c r="D184" s="3">
        <v>0.24</v>
      </c>
      <c r="E184" s="3">
        <v>0</v>
      </c>
      <c r="F184" s="3">
        <v>7.14</v>
      </c>
      <c r="G184" s="4">
        <v>29.8</v>
      </c>
      <c r="H184" s="5" t="s">
        <v>41</v>
      </c>
    </row>
    <row r="185" spans="1:8" s="8" customFormat="1" ht="15" customHeight="1" x14ac:dyDescent="0.25">
      <c r="A185" s="120" t="s">
        <v>19</v>
      </c>
      <c r="B185" s="121"/>
      <c r="C185" s="30">
        <f>SUM(C181:C184)</f>
        <v>570</v>
      </c>
      <c r="D185" s="30">
        <f>SUM(D181:D184)</f>
        <v>22.029999999999998</v>
      </c>
      <c r="E185" s="30">
        <f>SUM(E181:E184)</f>
        <v>22.38</v>
      </c>
      <c r="F185" s="30">
        <f>SUM(F181:F184)</f>
        <v>83.84</v>
      </c>
      <c r="G185" s="30">
        <f>SUM(G181:G184)</f>
        <v>579.43999999999994</v>
      </c>
      <c r="H185" s="31"/>
    </row>
    <row r="186" spans="1:8" ht="15" customHeight="1" x14ac:dyDescent="0.25">
      <c r="A186" s="120" t="s">
        <v>20</v>
      </c>
      <c r="B186" s="6" t="s">
        <v>63</v>
      </c>
      <c r="C186" s="2">
        <v>100</v>
      </c>
      <c r="D186" s="3">
        <v>1.5</v>
      </c>
      <c r="E186" s="3">
        <v>0.1</v>
      </c>
      <c r="F186" s="3">
        <v>8.8000000000000007</v>
      </c>
      <c r="G186" s="4">
        <v>42</v>
      </c>
      <c r="H186" s="1">
        <v>17</v>
      </c>
    </row>
    <row r="187" spans="1:8" ht="15" customHeight="1" x14ac:dyDescent="0.25">
      <c r="A187" s="120"/>
      <c r="B187" s="6" t="s">
        <v>91</v>
      </c>
      <c r="C187" s="2">
        <v>250</v>
      </c>
      <c r="D187" s="3">
        <v>2.8</v>
      </c>
      <c r="E187" s="3">
        <v>5.27</v>
      </c>
      <c r="F187" s="3">
        <v>9.25</v>
      </c>
      <c r="G187" s="4">
        <v>96.58</v>
      </c>
      <c r="H187" s="5">
        <v>142</v>
      </c>
    </row>
    <row r="188" spans="1:8" ht="15" customHeight="1" x14ac:dyDescent="0.25">
      <c r="A188" s="120"/>
      <c r="B188" s="6" t="s">
        <v>95</v>
      </c>
      <c r="C188" s="2">
        <v>100</v>
      </c>
      <c r="D188" s="3">
        <v>12.37</v>
      </c>
      <c r="E188" s="3">
        <v>16.600000000000001</v>
      </c>
      <c r="F188" s="3">
        <v>22.1</v>
      </c>
      <c r="G188" s="4">
        <v>291.77999999999997</v>
      </c>
      <c r="H188" s="5" t="s">
        <v>64</v>
      </c>
    </row>
    <row r="189" spans="1:8" ht="15" customHeight="1" x14ac:dyDescent="0.25">
      <c r="A189" s="120"/>
      <c r="B189" s="6" t="s">
        <v>46</v>
      </c>
      <c r="C189" s="2">
        <v>180</v>
      </c>
      <c r="D189" s="3">
        <v>7.55</v>
      </c>
      <c r="E189" s="3">
        <v>5.35</v>
      </c>
      <c r="F189" s="3">
        <v>45.26</v>
      </c>
      <c r="G189" s="4">
        <v>245.19</v>
      </c>
      <c r="H189" s="1">
        <v>312</v>
      </c>
    </row>
    <row r="190" spans="1:8" ht="15" customHeight="1" x14ac:dyDescent="0.25">
      <c r="A190" s="120"/>
      <c r="B190" s="6" t="s">
        <v>76</v>
      </c>
      <c r="C190" s="2">
        <v>200</v>
      </c>
      <c r="D190" s="3">
        <v>0.32</v>
      </c>
      <c r="E190" s="3">
        <v>0.14000000000000001</v>
      </c>
      <c r="F190" s="3">
        <v>11.46</v>
      </c>
      <c r="G190" s="4">
        <v>48.32</v>
      </c>
      <c r="H190" s="5">
        <v>519</v>
      </c>
    </row>
    <row r="191" spans="1:8" ht="15" customHeight="1" x14ac:dyDescent="0.25">
      <c r="A191" s="120"/>
      <c r="B191" s="6" t="s">
        <v>28</v>
      </c>
      <c r="C191" s="2">
        <v>30</v>
      </c>
      <c r="D191" s="3">
        <v>1.98</v>
      </c>
      <c r="E191" s="3">
        <v>0.27</v>
      </c>
      <c r="F191" s="3">
        <v>11.4</v>
      </c>
      <c r="G191" s="4">
        <v>59.7</v>
      </c>
      <c r="H191" s="5"/>
    </row>
    <row r="192" spans="1:8" ht="15" customHeight="1" x14ac:dyDescent="0.25">
      <c r="A192" s="120"/>
      <c r="B192" s="6" t="s">
        <v>29</v>
      </c>
      <c r="C192" s="2">
        <v>30</v>
      </c>
      <c r="D192" s="3">
        <v>1.98</v>
      </c>
      <c r="E192" s="3">
        <v>0.36</v>
      </c>
      <c r="F192" s="3">
        <v>10.02</v>
      </c>
      <c r="G192" s="4">
        <v>52.2</v>
      </c>
      <c r="H192" s="5"/>
    </row>
    <row r="193" spans="1:8" s="8" customFormat="1" ht="15" customHeight="1" x14ac:dyDescent="0.25">
      <c r="A193" s="120" t="s">
        <v>30</v>
      </c>
      <c r="B193" s="121"/>
      <c r="C193" s="30">
        <f>SUM(C186:C192)</f>
        <v>890</v>
      </c>
      <c r="D193" s="30">
        <f t="shared" ref="D193:G193" si="32">SUM(D186:D192)</f>
        <v>28.5</v>
      </c>
      <c r="E193" s="30">
        <f t="shared" si="32"/>
        <v>28.09</v>
      </c>
      <c r="F193" s="30">
        <f t="shared" si="32"/>
        <v>118.29</v>
      </c>
      <c r="G193" s="30">
        <f t="shared" si="32"/>
        <v>835.7700000000001</v>
      </c>
      <c r="H193" s="31"/>
    </row>
    <row r="194" spans="1:8" ht="15" customHeight="1" x14ac:dyDescent="0.25">
      <c r="A194" s="120" t="s">
        <v>31</v>
      </c>
      <c r="B194" s="6" t="s">
        <v>49</v>
      </c>
      <c r="C194" s="2">
        <v>200</v>
      </c>
      <c r="D194" s="3">
        <v>0</v>
      </c>
      <c r="E194" s="3">
        <v>0</v>
      </c>
      <c r="F194" s="3">
        <v>15</v>
      </c>
      <c r="G194" s="4">
        <v>95</v>
      </c>
      <c r="H194" s="5">
        <v>614</v>
      </c>
    </row>
    <row r="195" spans="1:8" ht="15" customHeight="1" x14ac:dyDescent="0.25">
      <c r="A195" s="120"/>
      <c r="B195" s="6" t="s">
        <v>50</v>
      </c>
      <c r="C195" s="2">
        <v>100</v>
      </c>
      <c r="D195" s="3">
        <v>9.6</v>
      </c>
      <c r="E195" s="3">
        <v>9.6999999999999993</v>
      </c>
      <c r="F195" s="3">
        <v>29.65</v>
      </c>
      <c r="G195" s="4">
        <v>192.26</v>
      </c>
      <c r="H195" s="5">
        <v>543</v>
      </c>
    </row>
    <row r="196" spans="1:8" s="8" customFormat="1" ht="15" customHeight="1" x14ac:dyDescent="0.25">
      <c r="A196" s="120" t="s">
        <v>35</v>
      </c>
      <c r="B196" s="121"/>
      <c r="C196" s="30">
        <f>SUM(C194:C195)</f>
        <v>300</v>
      </c>
      <c r="D196" s="30">
        <f t="shared" ref="D196:G196" si="33">SUM(D194:D195)</f>
        <v>9.6</v>
      </c>
      <c r="E196" s="30">
        <f t="shared" si="33"/>
        <v>9.6999999999999993</v>
      </c>
      <c r="F196" s="30">
        <f t="shared" si="33"/>
        <v>44.65</v>
      </c>
      <c r="G196" s="30">
        <f t="shared" si="33"/>
        <v>287.26</v>
      </c>
      <c r="H196" s="31"/>
    </row>
    <row r="197" spans="1:8" s="8" customFormat="1" ht="15" customHeight="1" thickBot="1" x14ac:dyDescent="0.3">
      <c r="A197" s="134" t="s">
        <v>36</v>
      </c>
      <c r="B197" s="140"/>
      <c r="C197" s="33">
        <f>C196+C193+C185</f>
        <v>1760</v>
      </c>
      <c r="D197" s="33">
        <f t="shared" ref="D197:G197" si="34">D196+D193+D185</f>
        <v>60.129999999999995</v>
      </c>
      <c r="E197" s="33">
        <f t="shared" si="34"/>
        <v>60.17</v>
      </c>
      <c r="F197" s="33">
        <f t="shared" si="34"/>
        <v>246.78</v>
      </c>
      <c r="G197" s="33">
        <f t="shared" si="34"/>
        <v>1702.4700000000003</v>
      </c>
      <c r="H197" s="34"/>
    </row>
    <row r="198" spans="1:8" s="8" customFormat="1" ht="15" customHeight="1" x14ac:dyDescent="0.25">
      <c r="A198" s="128" t="s">
        <v>104</v>
      </c>
      <c r="B198" s="129"/>
      <c r="C198" s="35">
        <f>C197+C179+C161+C144+C127+C109+C93+C75+C58+C41</f>
        <v>17520</v>
      </c>
      <c r="D198" s="35">
        <f t="shared" ref="D198:G198" si="35">D197+D179+D161+D144+D127+D109+D93+D75+D58+D41</f>
        <v>605.02</v>
      </c>
      <c r="E198" s="35">
        <f t="shared" si="35"/>
        <v>613.16</v>
      </c>
      <c r="F198" s="35">
        <f t="shared" si="35"/>
        <v>2601.1600000000003</v>
      </c>
      <c r="G198" s="35">
        <f t="shared" si="35"/>
        <v>17813.090000000004</v>
      </c>
      <c r="H198" s="36"/>
    </row>
    <row r="199" spans="1:8" s="8" customFormat="1" ht="15" customHeight="1" thickBot="1" x14ac:dyDescent="0.3">
      <c r="A199" s="159" t="s">
        <v>105</v>
      </c>
      <c r="B199" s="160"/>
      <c r="C199" s="37">
        <f>C198/10</f>
        <v>1752</v>
      </c>
      <c r="D199" s="37">
        <f t="shared" ref="D199:G199" si="36">D198/10</f>
        <v>60.501999999999995</v>
      </c>
      <c r="E199" s="37">
        <f t="shared" si="36"/>
        <v>61.315999999999995</v>
      </c>
      <c r="F199" s="37">
        <f t="shared" si="36"/>
        <v>260.11600000000004</v>
      </c>
      <c r="G199" s="37">
        <f t="shared" si="36"/>
        <v>1781.3090000000004</v>
      </c>
      <c r="H199" s="38"/>
    </row>
    <row r="200" spans="1:8" ht="13.8" thickBot="1" x14ac:dyDescent="0.3"/>
    <row r="201" spans="1:8" ht="39.6" x14ac:dyDescent="0.25">
      <c r="A201" s="128"/>
      <c r="B201" s="129"/>
      <c r="C201" s="76" t="s">
        <v>132</v>
      </c>
      <c r="D201" s="164" t="s">
        <v>133</v>
      </c>
      <c r="E201" s="164"/>
      <c r="F201" s="164"/>
      <c r="G201" s="77" t="s">
        <v>134</v>
      </c>
      <c r="H201" s="40"/>
    </row>
    <row r="202" spans="1:8" ht="13.8" x14ac:dyDescent="0.25">
      <c r="A202" s="120"/>
      <c r="B202" s="121"/>
      <c r="C202" s="50"/>
      <c r="D202" s="51" t="s">
        <v>135</v>
      </c>
      <c r="E202" s="51" t="s">
        <v>136</v>
      </c>
      <c r="F202" s="51" t="s">
        <v>137</v>
      </c>
      <c r="G202" s="78"/>
      <c r="H202" s="40"/>
    </row>
    <row r="203" spans="1:8" ht="13.8" x14ac:dyDescent="0.25">
      <c r="A203" s="131" t="s">
        <v>138</v>
      </c>
      <c r="B203" s="132"/>
      <c r="C203" s="50"/>
      <c r="D203" s="53">
        <v>90</v>
      </c>
      <c r="E203" s="53">
        <v>92</v>
      </c>
      <c r="F203" s="53">
        <v>383</v>
      </c>
      <c r="G203" s="52">
        <v>2720</v>
      </c>
      <c r="H203" s="40"/>
    </row>
    <row r="204" spans="1:8" ht="13.8" x14ac:dyDescent="0.25">
      <c r="A204" s="126" t="s">
        <v>12</v>
      </c>
      <c r="B204" s="127"/>
      <c r="C204" s="50"/>
      <c r="D204" s="53"/>
      <c r="E204" s="53"/>
      <c r="F204" s="53"/>
      <c r="G204" s="52"/>
      <c r="H204" s="40"/>
    </row>
    <row r="205" spans="1:8" x14ac:dyDescent="0.25">
      <c r="A205" s="124" t="s">
        <v>139</v>
      </c>
      <c r="B205" s="125"/>
      <c r="C205" s="54">
        <v>550</v>
      </c>
      <c r="D205" s="55" t="s">
        <v>182</v>
      </c>
      <c r="E205" s="55" t="s">
        <v>183</v>
      </c>
      <c r="F205" s="55" t="s">
        <v>184</v>
      </c>
      <c r="G205" s="56" t="s">
        <v>185</v>
      </c>
      <c r="H205" s="40"/>
    </row>
    <row r="206" spans="1:8" ht="13.8" x14ac:dyDescent="0.25">
      <c r="A206" s="118" t="s">
        <v>144</v>
      </c>
      <c r="B206" s="119"/>
      <c r="C206" s="57">
        <f>(C185+C166+C150+C132+C115+C98+C82+C63+C46+C28)/10</f>
        <v>558</v>
      </c>
      <c r="D206" s="57">
        <f t="shared" ref="D206:G206" si="37">(D185+D166+D150+D132+D115+D98+D82+D63+D46+D28)/10</f>
        <v>20.98</v>
      </c>
      <c r="E206" s="57">
        <f t="shared" si="37"/>
        <v>20.93</v>
      </c>
      <c r="F206" s="57">
        <f t="shared" si="37"/>
        <v>86.283999999999992</v>
      </c>
      <c r="G206" s="58">
        <f t="shared" si="37"/>
        <v>609.67999999999995</v>
      </c>
      <c r="H206" s="40"/>
    </row>
    <row r="207" spans="1:8" ht="30.75" customHeight="1" x14ac:dyDescent="0.25">
      <c r="A207" s="110" t="s">
        <v>145</v>
      </c>
      <c r="B207" s="111"/>
      <c r="C207" s="57"/>
      <c r="D207" s="59">
        <f>D206/D203</f>
        <v>0.2331111111111111</v>
      </c>
      <c r="E207" s="59">
        <f t="shared" ref="E207:F207" si="38">E206/E203</f>
        <v>0.22750000000000001</v>
      </c>
      <c r="F207" s="59">
        <f t="shared" si="38"/>
        <v>0.22528459530026107</v>
      </c>
      <c r="G207" s="60">
        <f>G206/G203</f>
        <v>0.22414705882352939</v>
      </c>
      <c r="H207" s="40"/>
    </row>
    <row r="208" spans="1:8" ht="13.8" x14ac:dyDescent="0.25">
      <c r="A208" s="126" t="s">
        <v>146</v>
      </c>
      <c r="B208" s="127"/>
      <c r="C208" s="57"/>
      <c r="D208" s="61"/>
      <c r="E208" s="61"/>
      <c r="F208" s="61"/>
      <c r="G208" s="62"/>
      <c r="H208" s="40"/>
    </row>
    <row r="209" spans="1:8" x14ac:dyDescent="0.25">
      <c r="A209" s="122" t="s">
        <v>147</v>
      </c>
      <c r="B209" s="123"/>
      <c r="C209" s="79">
        <v>800</v>
      </c>
      <c r="D209" s="63" t="s">
        <v>186</v>
      </c>
      <c r="E209" s="63" t="s">
        <v>187</v>
      </c>
      <c r="F209" s="63" t="s">
        <v>188</v>
      </c>
      <c r="G209" s="64" t="s">
        <v>189</v>
      </c>
      <c r="H209" s="40"/>
    </row>
    <row r="210" spans="1:8" ht="13.8" x14ac:dyDescent="0.25">
      <c r="A210" s="118" t="s">
        <v>152</v>
      </c>
      <c r="B210" s="119"/>
      <c r="C210" s="80">
        <f>(C193+C175+C157+C140+C123+C105+C89+C71+C54+C37)/10</f>
        <v>894</v>
      </c>
      <c r="D210" s="80">
        <f t="shared" ref="D210:G210" si="39">(D193+D175+D157+D140+D123+D105+D89+D71+D54+D37)/10</f>
        <v>29.495999999999999</v>
      </c>
      <c r="E210" s="80">
        <f t="shared" si="39"/>
        <v>30.012</v>
      </c>
      <c r="F210" s="80">
        <f t="shared" si="39"/>
        <v>127.21600000000004</v>
      </c>
      <c r="G210" s="81">
        <f t="shared" si="39"/>
        <v>857.38700000000028</v>
      </c>
      <c r="H210" s="40"/>
    </row>
    <row r="211" spans="1:8" ht="29.25" customHeight="1" x14ac:dyDescent="0.25">
      <c r="A211" s="110" t="s">
        <v>145</v>
      </c>
      <c r="B211" s="111"/>
      <c r="C211" s="65"/>
      <c r="D211" s="66">
        <f>D210/D203</f>
        <v>0.32773333333333332</v>
      </c>
      <c r="E211" s="66">
        <f>E210/E203</f>
        <v>0.32621739130434785</v>
      </c>
      <c r="F211" s="66">
        <f>F210/F203</f>
        <v>0.33215665796344657</v>
      </c>
      <c r="G211" s="67">
        <f>G210/2720</f>
        <v>0.31521580882352951</v>
      </c>
      <c r="H211" s="40"/>
    </row>
    <row r="212" spans="1:8" ht="13.8" x14ac:dyDescent="0.25">
      <c r="A212" s="120" t="s">
        <v>153</v>
      </c>
      <c r="B212" s="121"/>
      <c r="C212" s="65"/>
      <c r="D212" s="66"/>
      <c r="E212" s="66"/>
      <c r="F212" s="66"/>
      <c r="G212" s="67"/>
      <c r="H212" s="40"/>
    </row>
    <row r="213" spans="1:8" x14ac:dyDescent="0.25">
      <c r="A213" s="122" t="s">
        <v>154</v>
      </c>
      <c r="B213" s="123"/>
      <c r="C213" s="54">
        <v>300</v>
      </c>
      <c r="D213" s="54" t="s">
        <v>190</v>
      </c>
      <c r="E213" s="54" t="s">
        <v>191</v>
      </c>
      <c r="F213" s="54" t="s">
        <v>192</v>
      </c>
      <c r="G213" s="68" t="s">
        <v>193</v>
      </c>
      <c r="H213" s="40"/>
    </row>
    <row r="214" spans="1:8" ht="13.8" x14ac:dyDescent="0.25">
      <c r="A214" s="118" t="s">
        <v>159</v>
      </c>
      <c r="B214" s="119"/>
      <c r="C214" s="57">
        <f>(C196+C178+C160+C143+C126+C108+C92+C74+C57+C40)/10</f>
        <v>300</v>
      </c>
      <c r="D214" s="57">
        <f t="shared" ref="D214:G214" si="40">(D196+D178+D160+D143+D126+D108+D92+D74+D57+D40)/10</f>
        <v>10.026</v>
      </c>
      <c r="E214" s="57">
        <f t="shared" si="40"/>
        <v>10.374000000000002</v>
      </c>
      <c r="F214" s="57">
        <f t="shared" si="40"/>
        <v>46.616</v>
      </c>
      <c r="G214" s="58">
        <f t="shared" si="40"/>
        <v>314.24200000000002</v>
      </c>
      <c r="H214" s="40"/>
    </row>
    <row r="215" spans="1:8" ht="30" customHeight="1" x14ac:dyDescent="0.25">
      <c r="A215" s="110" t="s">
        <v>145</v>
      </c>
      <c r="B215" s="111"/>
      <c r="C215" s="65"/>
      <c r="D215" s="66">
        <f>D214/D203</f>
        <v>0.1114</v>
      </c>
      <c r="E215" s="66">
        <f>E214/E203</f>
        <v>0.11276086956521741</v>
      </c>
      <c r="F215" s="66">
        <f>F214/F203</f>
        <v>0.12171279373368146</v>
      </c>
      <c r="G215" s="67">
        <f>G214/2720</f>
        <v>0.11553014705882354</v>
      </c>
      <c r="H215" s="40"/>
    </row>
    <row r="216" spans="1:8" ht="13.8" x14ac:dyDescent="0.25">
      <c r="A216" s="120" t="s">
        <v>105</v>
      </c>
      <c r="B216" s="121"/>
      <c r="C216" s="65"/>
      <c r="D216" s="66"/>
      <c r="E216" s="66"/>
      <c r="F216" s="66"/>
      <c r="G216" s="67"/>
      <c r="H216" s="40"/>
    </row>
    <row r="217" spans="1:8" x14ac:dyDescent="0.25">
      <c r="A217" s="114" t="s">
        <v>198</v>
      </c>
      <c r="B217" s="115"/>
      <c r="C217" s="54">
        <f>C213+C209+C205</f>
        <v>1650</v>
      </c>
      <c r="D217" s="54" t="s">
        <v>194</v>
      </c>
      <c r="E217" s="54" t="s">
        <v>195</v>
      </c>
      <c r="F217" s="54" t="s">
        <v>196</v>
      </c>
      <c r="G217" s="69" t="s">
        <v>197</v>
      </c>
      <c r="H217" s="40"/>
    </row>
    <row r="218" spans="1:8" ht="16.5" customHeight="1" x14ac:dyDescent="0.25">
      <c r="A218" s="120" t="s">
        <v>164</v>
      </c>
      <c r="B218" s="121"/>
      <c r="C218" s="70">
        <f>(C197+C179+C161+C144+C127+C109+C93+C75+C58+C41)/10</f>
        <v>1752</v>
      </c>
      <c r="D218" s="70">
        <f t="shared" ref="D218:G218" si="41">(D197+D179+D161+D144+D127+D109+D93+D75+D58+D41)/10</f>
        <v>60.501999999999995</v>
      </c>
      <c r="E218" s="70">
        <f t="shared" si="41"/>
        <v>61.315999999999995</v>
      </c>
      <c r="F218" s="70">
        <f t="shared" si="41"/>
        <v>260.11600000000004</v>
      </c>
      <c r="G218" s="71">
        <f t="shared" si="41"/>
        <v>1781.3090000000004</v>
      </c>
      <c r="H218" s="40"/>
    </row>
    <row r="219" spans="1:8" ht="28.5" customHeight="1" thickBot="1" x14ac:dyDescent="0.3">
      <c r="A219" s="116" t="s">
        <v>145</v>
      </c>
      <c r="B219" s="117"/>
      <c r="C219" s="72"/>
      <c r="D219" s="73">
        <f>D218/D203</f>
        <v>0.67224444444444442</v>
      </c>
      <c r="E219" s="73">
        <f>E218/E203</f>
        <v>0.66647826086956519</v>
      </c>
      <c r="F219" s="73">
        <f>F218/F203</f>
        <v>0.67915404699738913</v>
      </c>
      <c r="G219" s="74">
        <f>G218/2720</f>
        <v>0.65489301470588246</v>
      </c>
      <c r="H219" s="40"/>
    </row>
    <row r="220" spans="1:8" x14ac:dyDescent="0.25">
      <c r="A220" s="39"/>
      <c r="B220" s="39"/>
      <c r="C220" s="40"/>
      <c r="D220" s="41"/>
      <c r="E220" s="41"/>
      <c r="F220" s="41"/>
      <c r="G220" s="40"/>
      <c r="H220" s="40"/>
    </row>
    <row r="221" spans="1:8" x14ac:dyDescent="0.25">
      <c r="A221" s="103" t="s">
        <v>165</v>
      </c>
      <c r="B221" s="103"/>
      <c r="C221" s="103"/>
      <c r="D221" s="103"/>
      <c r="E221" s="75"/>
      <c r="F221" s="75"/>
      <c r="G221" s="75"/>
      <c r="H221" s="75"/>
    </row>
    <row r="222" spans="1:8" ht="22.8" x14ac:dyDescent="0.25">
      <c r="A222" s="87" t="s">
        <v>166</v>
      </c>
      <c r="B222" s="88"/>
      <c r="C222" s="87" t="s">
        <v>167</v>
      </c>
      <c r="D222" s="89"/>
      <c r="E222" s="104" t="s">
        <v>168</v>
      </c>
      <c r="F222" s="105"/>
      <c r="G222" s="105"/>
      <c r="H222" s="106"/>
    </row>
    <row r="223" spans="1:8" ht="22.8" x14ac:dyDescent="0.25">
      <c r="A223" s="87" t="s">
        <v>169</v>
      </c>
      <c r="B223" s="88">
        <v>95.725999999999999</v>
      </c>
      <c r="C223" s="87" t="s">
        <v>170</v>
      </c>
      <c r="D223" s="89">
        <v>448.01900000000001</v>
      </c>
      <c r="E223" s="107"/>
      <c r="F223" s="108"/>
      <c r="G223" s="108"/>
      <c r="H223" s="109"/>
    </row>
    <row r="224" spans="1:8" ht="22.8" x14ac:dyDescent="0.25">
      <c r="A224" s="87" t="s">
        <v>171</v>
      </c>
      <c r="B224" s="88">
        <v>1.248</v>
      </c>
      <c r="C224" s="87" t="s">
        <v>172</v>
      </c>
      <c r="D224" s="89">
        <v>392.05900000000003</v>
      </c>
      <c r="E224" s="104" t="s">
        <v>173</v>
      </c>
      <c r="F224" s="105"/>
      <c r="G224" s="105"/>
      <c r="H224" s="106"/>
    </row>
    <row r="225" spans="1:8" x14ac:dyDescent="0.25">
      <c r="A225" s="87" t="s">
        <v>174</v>
      </c>
      <c r="B225" s="88">
        <v>1.0569999999999999</v>
      </c>
      <c r="C225" s="87" t="s">
        <v>175</v>
      </c>
      <c r="D225" s="89">
        <v>131.62</v>
      </c>
      <c r="E225" s="107"/>
      <c r="F225" s="108"/>
      <c r="G225" s="108"/>
      <c r="H225" s="109"/>
    </row>
    <row r="226" spans="1:8" ht="263.25" customHeight="1" x14ac:dyDescent="0.25">
      <c r="A226" s="87" t="s">
        <v>176</v>
      </c>
      <c r="B226" s="88">
        <v>122</v>
      </c>
      <c r="C226" s="87" t="s">
        <v>177</v>
      </c>
      <c r="D226" s="89">
        <v>13.279</v>
      </c>
      <c r="E226" s="161" t="s">
        <v>178</v>
      </c>
      <c r="F226" s="162"/>
      <c r="G226" s="162"/>
      <c r="H226" s="163"/>
    </row>
    <row r="227" spans="1:8" x14ac:dyDescent="0.25">
      <c r="A227" s="94" t="s">
        <v>179</v>
      </c>
      <c r="B227" s="95">
        <v>295</v>
      </c>
      <c r="C227" s="94" t="s">
        <v>180</v>
      </c>
      <c r="D227" s="96">
        <v>1.288</v>
      </c>
      <c r="E227" s="104" t="s">
        <v>181</v>
      </c>
      <c r="F227" s="105"/>
      <c r="G227" s="105"/>
      <c r="H227" s="106"/>
    </row>
    <row r="228" spans="1:8" x14ac:dyDescent="0.25">
      <c r="A228" s="94"/>
      <c r="B228" s="95"/>
      <c r="C228" s="94"/>
      <c r="D228" s="96"/>
      <c r="E228" s="107"/>
      <c r="F228" s="108"/>
      <c r="G228" s="108"/>
      <c r="H228" s="109"/>
    </row>
  </sheetData>
  <mergeCells count="118">
    <mergeCell ref="A199:B199"/>
    <mergeCell ref="A179:B179"/>
    <mergeCell ref="A180:H180"/>
    <mergeCell ref="A185:B185"/>
    <mergeCell ref="A186:A192"/>
    <mergeCell ref="A193:B193"/>
    <mergeCell ref="A196:B196"/>
    <mergeCell ref="A181:A184"/>
    <mergeCell ref="A163:A165"/>
    <mergeCell ref="A166:B166"/>
    <mergeCell ref="A167:A174"/>
    <mergeCell ref="A175:B175"/>
    <mergeCell ref="A178:B178"/>
    <mergeCell ref="A176:A177"/>
    <mergeCell ref="A194:A195"/>
    <mergeCell ref="A197:B197"/>
    <mergeCell ref="A198:B198"/>
    <mergeCell ref="A162:H162"/>
    <mergeCell ref="A143:B143"/>
    <mergeCell ref="A141:A142"/>
    <mergeCell ref="A144:B144"/>
    <mergeCell ref="A145:H145"/>
    <mergeCell ref="A150:B150"/>
    <mergeCell ref="A146:A149"/>
    <mergeCell ref="A151:A156"/>
    <mergeCell ref="A157:B157"/>
    <mergeCell ref="A160:B160"/>
    <mergeCell ref="A158:A159"/>
    <mergeCell ref="A161:B161"/>
    <mergeCell ref="A140:B140"/>
    <mergeCell ref="A111:A114"/>
    <mergeCell ref="A115:B115"/>
    <mergeCell ref="A116:A122"/>
    <mergeCell ref="A123:B123"/>
    <mergeCell ref="A126:B126"/>
    <mergeCell ref="A124:A125"/>
    <mergeCell ref="A127:B127"/>
    <mergeCell ref="A128:H128"/>
    <mergeCell ref="A129:A131"/>
    <mergeCell ref="A132:B132"/>
    <mergeCell ref="A133:A139"/>
    <mergeCell ref="A110:H110"/>
    <mergeCell ref="A92:B92"/>
    <mergeCell ref="A90:A91"/>
    <mergeCell ref="A93:B93"/>
    <mergeCell ref="A94:H94"/>
    <mergeCell ref="A95:A97"/>
    <mergeCell ref="A98:B98"/>
    <mergeCell ref="A99:A104"/>
    <mergeCell ref="A105:B105"/>
    <mergeCell ref="A108:B108"/>
    <mergeCell ref="A106:A107"/>
    <mergeCell ref="A109:B109"/>
    <mergeCell ref="A89:B89"/>
    <mergeCell ref="A59:H59"/>
    <mergeCell ref="A60:A62"/>
    <mergeCell ref="A63:B63"/>
    <mergeCell ref="A64:A70"/>
    <mergeCell ref="A71:B71"/>
    <mergeCell ref="A74:B74"/>
    <mergeCell ref="A72:A73"/>
    <mergeCell ref="A75:B75"/>
    <mergeCell ref="A76:H76"/>
    <mergeCell ref="A77:A81"/>
    <mergeCell ref="A82:B82"/>
    <mergeCell ref="A83:A88"/>
    <mergeCell ref="A58:B58"/>
    <mergeCell ref="A37:B37"/>
    <mergeCell ref="A40:B40"/>
    <mergeCell ref="A38:A39"/>
    <mergeCell ref="A41:B41"/>
    <mergeCell ref="A42:H42"/>
    <mergeCell ref="A43:A45"/>
    <mergeCell ref="A46:B46"/>
    <mergeCell ref="A47:A53"/>
    <mergeCell ref="A54:B54"/>
    <mergeCell ref="A57:B57"/>
    <mergeCell ref="A55:A56"/>
    <mergeCell ref="A29:A36"/>
    <mergeCell ref="A19:A20"/>
    <mergeCell ref="B19:B20"/>
    <mergeCell ref="C19:C20"/>
    <mergeCell ref="D19:F19"/>
    <mergeCell ref="H19:H20"/>
    <mergeCell ref="A15:H15"/>
    <mergeCell ref="A21:H21"/>
    <mergeCell ref="A22:A27"/>
    <mergeCell ref="A28:B28"/>
    <mergeCell ref="G19:G20"/>
    <mergeCell ref="A205:B205"/>
    <mergeCell ref="A206:B206"/>
    <mergeCell ref="A207:B207"/>
    <mergeCell ref="A208:B208"/>
    <mergeCell ref="A209:B209"/>
    <mergeCell ref="A201:B201"/>
    <mergeCell ref="D201:F201"/>
    <mergeCell ref="A202:B202"/>
    <mergeCell ref="A203:B203"/>
    <mergeCell ref="A204:B204"/>
    <mergeCell ref="A215:B215"/>
    <mergeCell ref="A216:B216"/>
    <mergeCell ref="A217:B217"/>
    <mergeCell ref="A218:B218"/>
    <mergeCell ref="A219:B219"/>
    <mergeCell ref="A210:B210"/>
    <mergeCell ref="A211:B211"/>
    <mergeCell ref="A212:B212"/>
    <mergeCell ref="A213:B213"/>
    <mergeCell ref="A214:B214"/>
    <mergeCell ref="A221:D221"/>
    <mergeCell ref="E222:H223"/>
    <mergeCell ref="E224:H225"/>
    <mergeCell ref="E226:H226"/>
    <mergeCell ref="A227:A228"/>
    <mergeCell ref="B227:B228"/>
    <mergeCell ref="C227:C228"/>
    <mergeCell ref="D227:D228"/>
    <mergeCell ref="E227:H228"/>
  </mergeCells>
  <pageMargins left="0.31496062992125984" right="0.31496062992125984" top="0.35433070866141736" bottom="0.15748031496062992" header="0.31496062992125984" footer="0.31496062992125984"/>
  <pageSetup paperSize="9" scale="64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</vt:lpstr>
      <vt:lpstr>12 лет и старше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 Natali</dc:creator>
  <cp:lastModifiedBy>Ольга</cp:lastModifiedBy>
  <cp:lastPrinted>2024-08-22T06:59:23Z</cp:lastPrinted>
  <dcterms:created xsi:type="dcterms:W3CDTF">2010-09-29T09:10:17Z</dcterms:created>
  <dcterms:modified xsi:type="dcterms:W3CDTF">2024-08-26T11:26:18Z</dcterms:modified>
</cp:coreProperties>
</file>